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ednarek\repos\nprg054-asgn\data\"/>
    </mc:Choice>
  </mc:AlternateContent>
  <xr:revisionPtr revIDLastSave="0" documentId="13_ncr:1_{8A24A1E4-ED94-48BA-A435-B0451E5C366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ll layers C++" sheetId="5" r:id="rId1"/>
    <sheet name="All layers" sheetId="4" r:id="rId2"/>
    <sheet name="Major layers" sheetId="1" r:id="rId3"/>
    <sheet name="Complexity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5" l="1"/>
  <c r="L27" i="5"/>
  <c r="L25" i="5"/>
  <c r="L22" i="5"/>
  <c r="L18" i="5"/>
  <c r="L16" i="5"/>
  <c r="L13" i="5"/>
  <c r="L11" i="5"/>
  <c r="L9" i="5"/>
  <c r="L7" i="5"/>
  <c r="L5" i="5"/>
  <c r="L3" i="5"/>
  <c r="Q34" i="5"/>
  <c r="T34" i="5"/>
  <c r="S34" i="5"/>
  <c r="P34" i="5"/>
  <c r="O33" i="5"/>
  <c r="R33" i="5" s="1"/>
  <c r="N33" i="5"/>
  <c r="M33" i="5"/>
  <c r="L33" i="5"/>
  <c r="O32" i="5"/>
  <c r="U32" i="5" s="1"/>
  <c r="N32" i="5"/>
  <c r="M32" i="5"/>
  <c r="L32" i="5"/>
  <c r="O31" i="5"/>
  <c r="R31" i="5" s="1"/>
  <c r="N31" i="5"/>
  <c r="M31" i="5"/>
  <c r="L31" i="5"/>
  <c r="O30" i="5"/>
  <c r="R30" i="5" s="1"/>
  <c r="N30" i="5"/>
  <c r="M30" i="5"/>
  <c r="O29" i="5"/>
  <c r="R29" i="5" s="1"/>
  <c r="N29" i="5"/>
  <c r="M29" i="5"/>
  <c r="O28" i="5"/>
  <c r="U28" i="5" s="1"/>
  <c r="N28" i="5"/>
  <c r="M28" i="5"/>
  <c r="L28" i="5"/>
  <c r="O27" i="5"/>
  <c r="R27" i="5" s="1"/>
  <c r="N27" i="5"/>
  <c r="M27" i="5"/>
  <c r="O26" i="5"/>
  <c r="R26" i="5" s="1"/>
  <c r="N26" i="5"/>
  <c r="M26" i="5"/>
  <c r="L26" i="5"/>
  <c r="O25" i="5"/>
  <c r="R25" i="5" s="1"/>
  <c r="N25" i="5"/>
  <c r="M25" i="5"/>
  <c r="O24" i="5"/>
  <c r="R24" i="5" s="1"/>
  <c r="N24" i="5"/>
  <c r="M24" i="5"/>
  <c r="L24" i="5"/>
  <c r="O23" i="5"/>
  <c r="R23" i="5" s="1"/>
  <c r="N23" i="5"/>
  <c r="M23" i="5"/>
  <c r="O22" i="5"/>
  <c r="R22" i="5" s="1"/>
  <c r="N22" i="5"/>
  <c r="M22" i="5"/>
  <c r="O21" i="5"/>
  <c r="U21" i="5" s="1"/>
  <c r="N21" i="5"/>
  <c r="M21" i="5"/>
  <c r="L21" i="5"/>
  <c r="O20" i="5"/>
  <c r="R20" i="5" s="1"/>
  <c r="N20" i="5"/>
  <c r="M20" i="5"/>
  <c r="O19" i="5"/>
  <c r="U19" i="5" s="1"/>
  <c r="N19" i="5"/>
  <c r="M19" i="5"/>
  <c r="L19" i="5"/>
  <c r="O18" i="5"/>
  <c r="R18" i="5" s="1"/>
  <c r="N18" i="5"/>
  <c r="M18" i="5"/>
  <c r="O17" i="5"/>
  <c r="R17" i="5" s="1"/>
  <c r="N17" i="5"/>
  <c r="M17" i="5"/>
  <c r="L17" i="5"/>
  <c r="O16" i="5"/>
  <c r="R16" i="5" s="1"/>
  <c r="N16" i="5"/>
  <c r="M16" i="5"/>
  <c r="O15" i="5"/>
  <c r="R15" i="5" s="1"/>
  <c r="N15" i="5"/>
  <c r="M15" i="5"/>
  <c r="L15" i="5"/>
  <c r="O14" i="5"/>
  <c r="R14" i="5" s="1"/>
  <c r="N14" i="5"/>
  <c r="M14" i="5"/>
  <c r="O13" i="5"/>
  <c r="R13" i="5" s="1"/>
  <c r="N13" i="5"/>
  <c r="M13" i="5"/>
  <c r="O12" i="5"/>
  <c r="R12" i="5" s="1"/>
  <c r="N12" i="5"/>
  <c r="M12" i="5"/>
  <c r="L12" i="5"/>
  <c r="O11" i="5"/>
  <c r="R11" i="5" s="1"/>
  <c r="N11" i="5"/>
  <c r="M11" i="5"/>
  <c r="O10" i="5"/>
  <c r="R10" i="5" s="1"/>
  <c r="N10" i="5"/>
  <c r="M10" i="5"/>
  <c r="L10" i="5"/>
  <c r="O9" i="5"/>
  <c r="R9" i="5" s="1"/>
  <c r="N9" i="5"/>
  <c r="M9" i="5"/>
  <c r="O8" i="5"/>
  <c r="R8" i="5" s="1"/>
  <c r="N8" i="5"/>
  <c r="M8" i="5"/>
  <c r="L8" i="5"/>
  <c r="O7" i="5"/>
  <c r="R7" i="5" s="1"/>
  <c r="N7" i="5"/>
  <c r="M7" i="5"/>
  <c r="O6" i="5"/>
  <c r="R6" i="5" s="1"/>
  <c r="N6" i="5"/>
  <c r="M6" i="5"/>
  <c r="L6" i="5"/>
  <c r="O5" i="5"/>
  <c r="R5" i="5" s="1"/>
  <c r="N5" i="5"/>
  <c r="M5" i="5"/>
  <c r="O4" i="5"/>
  <c r="U4" i="5" s="1"/>
  <c r="N4" i="5"/>
  <c r="M4" i="5"/>
  <c r="L4" i="5"/>
  <c r="O3" i="5"/>
  <c r="R3" i="5" s="1"/>
  <c r="N3" i="5"/>
  <c r="M3" i="5"/>
  <c r="O2" i="5"/>
  <c r="R2" i="5" s="1"/>
  <c r="N2" i="5"/>
  <c r="M2" i="5"/>
  <c r="L2" i="5"/>
  <c r="L60" i="4"/>
  <c r="K60" i="4"/>
  <c r="J60" i="4"/>
  <c r="I60" i="4"/>
  <c r="L59" i="4"/>
  <c r="K59" i="4"/>
  <c r="J59" i="4"/>
  <c r="L58" i="4"/>
  <c r="K58" i="4"/>
  <c r="J58" i="4"/>
  <c r="L57" i="4"/>
  <c r="K57" i="4"/>
  <c r="J57" i="4"/>
  <c r="L56" i="4"/>
  <c r="K56" i="4"/>
  <c r="J56" i="4"/>
  <c r="L55" i="4"/>
  <c r="K55" i="4"/>
  <c r="J55" i="4"/>
  <c r="I55" i="4"/>
  <c r="L54" i="4"/>
  <c r="K54" i="4"/>
  <c r="J54" i="4"/>
  <c r="I54" i="4"/>
  <c r="L53" i="4"/>
  <c r="K53" i="4"/>
  <c r="J53" i="4"/>
  <c r="L52" i="4"/>
  <c r="K52" i="4"/>
  <c r="J52" i="4"/>
  <c r="L51" i="4"/>
  <c r="K51" i="4"/>
  <c r="J51" i="4"/>
  <c r="I51" i="4"/>
  <c r="L50" i="4"/>
  <c r="K50" i="4"/>
  <c r="J50" i="4"/>
  <c r="I50" i="4"/>
  <c r="L49" i="4"/>
  <c r="K49" i="4"/>
  <c r="J49" i="4"/>
  <c r="L48" i="4"/>
  <c r="K48" i="4"/>
  <c r="J48" i="4"/>
  <c r="L47" i="4"/>
  <c r="K47" i="4"/>
  <c r="J47" i="4"/>
  <c r="I47" i="4"/>
  <c r="L46" i="4"/>
  <c r="K46" i="4"/>
  <c r="J46" i="4"/>
  <c r="I46" i="4"/>
  <c r="L45" i="4"/>
  <c r="K45" i="4"/>
  <c r="J45" i="4"/>
  <c r="L44" i="4"/>
  <c r="K44" i="4"/>
  <c r="J44" i="4"/>
  <c r="L43" i="4"/>
  <c r="K43" i="4"/>
  <c r="J43" i="4"/>
  <c r="L42" i="4"/>
  <c r="K42" i="4"/>
  <c r="J42" i="4"/>
  <c r="L41" i="4"/>
  <c r="K41" i="4"/>
  <c r="J41" i="4"/>
  <c r="I41" i="4"/>
  <c r="L40" i="4"/>
  <c r="K40" i="4"/>
  <c r="J40" i="4"/>
  <c r="I40" i="4"/>
  <c r="L39" i="4"/>
  <c r="K39" i="4"/>
  <c r="J39" i="4"/>
  <c r="L38" i="4"/>
  <c r="K38" i="4"/>
  <c r="J38" i="4"/>
  <c r="L37" i="4"/>
  <c r="K37" i="4"/>
  <c r="J37" i="4"/>
  <c r="I37" i="4"/>
  <c r="L36" i="4"/>
  <c r="K36" i="4"/>
  <c r="J36" i="4"/>
  <c r="I36" i="4"/>
  <c r="L35" i="4"/>
  <c r="K35" i="4"/>
  <c r="J35" i="4"/>
  <c r="L34" i="4"/>
  <c r="K34" i="4"/>
  <c r="J34" i="4"/>
  <c r="L33" i="4"/>
  <c r="K33" i="4"/>
  <c r="J33" i="4"/>
  <c r="I33" i="4"/>
  <c r="L32" i="4"/>
  <c r="K32" i="4"/>
  <c r="J32" i="4"/>
  <c r="I32" i="4"/>
  <c r="L31" i="4"/>
  <c r="K31" i="4"/>
  <c r="J31" i="4"/>
  <c r="L30" i="4"/>
  <c r="K30" i="4"/>
  <c r="J30" i="4"/>
  <c r="L29" i="4"/>
  <c r="K29" i="4"/>
  <c r="J29" i="4"/>
  <c r="I29" i="4"/>
  <c r="L28" i="4"/>
  <c r="K28" i="4"/>
  <c r="J28" i="4"/>
  <c r="I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I23" i="4"/>
  <c r="L22" i="4"/>
  <c r="K22" i="4"/>
  <c r="J22" i="4"/>
  <c r="I22" i="4"/>
  <c r="L21" i="4"/>
  <c r="K21" i="4"/>
  <c r="J21" i="4"/>
  <c r="L20" i="4"/>
  <c r="K20" i="4"/>
  <c r="J20" i="4"/>
  <c r="L19" i="4"/>
  <c r="K19" i="4"/>
  <c r="J19" i="4"/>
  <c r="I19" i="4"/>
  <c r="L18" i="4"/>
  <c r="K18" i="4"/>
  <c r="J18" i="4"/>
  <c r="I18" i="4"/>
  <c r="L17" i="4"/>
  <c r="K17" i="4"/>
  <c r="J17" i="4"/>
  <c r="L16" i="4"/>
  <c r="K16" i="4"/>
  <c r="J16" i="4"/>
  <c r="L15" i="4"/>
  <c r="K15" i="4"/>
  <c r="J15" i="4"/>
  <c r="I15" i="4"/>
  <c r="L14" i="4"/>
  <c r="K14" i="4"/>
  <c r="J14" i="4"/>
  <c r="I14" i="4"/>
  <c r="L13" i="4"/>
  <c r="K13" i="4"/>
  <c r="J13" i="4"/>
  <c r="L12" i="4"/>
  <c r="K12" i="4"/>
  <c r="J12" i="4"/>
  <c r="L11" i="4"/>
  <c r="K11" i="4"/>
  <c r="J11" i="4"/>
  <c r="I11" i="4"/>
  <c r="L10" i="4"/>
  <c r="K10" i="4"/>
  <c r="J10" i="4"/>
  <c r="I10" i="4"/>
  <c r="L9" i="4"/>
  <c r="K9" i="4"/>
  <c r="J9" i="4"/>
  <c r="L8" i="4"/>
  <c r="K8" i="4"/>
  <c r="J8" i="4"/>
  <c r="L7" i="4"/>
  <c r="K7" i="4"/>
  <c r="J7" i="4"/>
  <c r="I7" i="4"/>
  <c r="L6" i="4"/>
  <c r="K6" i="4"/>
  <c r="J6" i="4"/>
  <c r="I6" i="4"/>
  <c r="L5" i="4"/>
  <c r="K5" i="4"/>
  <c r="J5" i="4"/>
  <c r="L4" i="4"/>
  <c r="K4" i="4"/>
  <c r="J4" i="4"/>
  <c r="L3" i="4"/>
  <c r="K3" i="4"/>
  <c r="J3" i="4"/>
  <c r="I3" i="4"/>
  <c r="L2" i="4"/>
  <c r="K2" i="4"/>
  <c r="J2" i="4"/>
  <c r="I2" i="4"/>
  <c r="L18" i="1"/>
  <c r="L8" i="1"/>
  <c r="L13" i="1"/>
  <c r="L17" i="1"/>
  <c r="L16" i="1"/>
  <c r="L15" i="1"/>
  <c r="L14" i="1"/>
  <c r="L12" i="1"/>
  <c r="L11" i="1"/>
  <c r="L10" i="1"/>
  <c r="L9" i="1"/>
  <c r="L7" i="1"/>
  <c r="L6" i="1"/>
  <c r="L5" i="1"/>
  <c r="L4" i="1"/>
  <c r="L3" i="1"/>
  <c r="L2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  <c r="I18" i="1"/>
  <c r="I16" i="1"/>
  <c r="I15" i="1"/>
  <c r="I14" i="1"/>
  <c r="I12" i="1"/>
  <c r="I11" i="1"/>
  <c r="I10" i="1"/>
  <c r="I9" i="1"/>
  <c r="I7" i="1"/>
  <c r="I6" i="1"/>
  <c r="I5" i="1"/>
  <c r="I4" i="1"/>
  <c r="I3" i="1"/>
  <c r="I2" i="1"/>
  <c r="U6" i="5" l="1"/>
  <c r="U8" i="5"/>
  <c r="R32" i="5"/>
  <c r="U17" i="5"/>
  <c r="R21" i="5"/>
  <c r="U10" i="5"/>
  <c r="U12" i="5"/>
  <c r="U23" i="5"/>
  <c r="U24" i="5"/>
  <c r="R4" i="5"/>
  <c r="U26" i="5"/>
  <c r="R28" i="5"/>
  <c r="U30" i="5"/>
  <c r="U14" i="5"/>
  <c r="U31" i="5"/>
  <c r="U15" i="5"/>
  <c r="U33" i="5"/>
  <c r="R19" i="5"/>
  <c r="O34" i="5"/>
  <c r="U34" i="5" s="1"/>
  <c r="U2" i="5"/>
  <c r="R34" i="5" l="1"/>
</calcChain>
</file>

<file path=xl/sharedStrings.xml><?xml version="1.0" encoding="utf-8"?>
<sst xmlns="http://schemas.openxmlformats.org/spreadsheetml/2006/main" count="230" uniqueCount="44">
  <si>
    <t>Conv2d</t>
  </si>
  <si>
    <t>BatchNorm2d</t>
  </si>
  <si>
    <t>ReLU</t>
  </si>
  <si>
    <t>Dropout2d</t>
  </si>
  <si>
    <t>MaxPool2d</t>
  </si>
  <si>
    <t>out</t>
  </si>
  <si>
    <t>classifier</t>
  </si>
  <si>
    <t>Linear</t>
  </si>
  <si>
    <t>in channels</t>
  </si>
  <si>
    <t>out channels</t>
  </si>
  <si>
    <t>in w/h</t>
  </si>
  <si>
    <t>out w/h</t>
  </si>
  <si>
    <t>kernel w/h</t>
  </si>
  <si>
    <t>stride w/h</t>
  </si>
  <si>
    <t>model size</t>
  </si>
  <si>
    <t>input data size</t>
  </si>
  <si>
    <t>output data size</t>
  </si>
  <si>
    <t>complexity</t>
  </si>
  <si>
    <t>strided_conv_layer</t>
  </si>
  <si>
    <t>nonstrided_conv_layer</t>
  </si>
  <si>
    <t>image_maxpool_layer</t>
  </si>
  <si>
    <t>feature_conv_layer</t>
  </si>
  <si>
    <t>final_maxpool_layer</t>
  </si>
  <si>
    <t>feature_shift_layer</t>
  </si>
  <si>
    <t>loss_layer</t>
  </si>
  <si>
    <t>first_data_policy</t>
  </si>
  <si>
    <t>xxl_e_data_policy</t>
  </si>
  <si>
    <t>xl_f_data_policy</t>
  </si>
  <si>
    <t>l_f_data_policy</t>
  </si>
  <si>
    <t>m_f_data_policy</t>
  </si>
  <si>
    <t>m_g_data_policy</t>
  </si>
  <si>
    <t>m_h_data_policy</t>
  </si>
  <si>
    <t>s_h_data_policy</t>
  </si>
  <si>
    <t>s_j_data_policy</t>
  </si>
  <si>
    <t>s_g_data_policy</t>
  </si>
  <si>
    <t>g_channel_policy</t>
  </si>
  <si>
    <t>labels_channel_policy</t>
  </si>
  <si>
    <t>perc/complex</t>
  </si>
  <si>
    <t>ref percentage</t>
  </si>
  <si>
    <t>ref perc/complex</t>
  </si>
  <si>
    <t>asgn CPU time</t>
  </si>
  <si>
    <t>ref CPU time</t>
  </si>
  <si>
    <t>asgn percentage</t>
  </si>
  <si>
    <t>image_transformed_relu_layer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</si>
</sst>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165" fontId="0" fillId="0" borderId="0" xfId="0" applyNumberFormat="1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2" fontId="4" fillId="0" borderId="0" xfId="0" applyNumberFormat="1" applyFont="1"/>
    <xf numFmtId="165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'Major layers'!$J$1</c:f>
              <c:strCache>
                <c:ptCount val="1"/>
                <c:pt idx="0">
                  <c:v>input data size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'Major layers'!$A$2:$B$18</c:f>
              <c:multiLvlStrCache>
                <c:ptCount val="17"/>
                <c:lvl>
                  <c:pt idx="0">
                    <c:v>Conv2d</c:v>
                  </c:pt>
                  <c:pt idx="1">
                    <c:v>Conv2d</c:v>
                  </c:pt>
                  <c:pt idx="2">
                    <c:v>Conv2d</c:v>
                  </c:pt>
                  <c:pt idx="3">
                    <c:v>Conv2d</c:v>
                  </c:pt>
                  <c:pt idx="4">
                    <c:v>Conv2d</c:v>
                  </c:pt>
                  <c:pt idx="5">
                    <c:v>Conv2d</c:v>
                  </c:pt>
                  <c:pt idx="6">
                    <c:v>MaxPool2d</c:v>
                  </c:pt>
                  <c:pt idx="7">
                    <c:v>Conv2d</c:v>
                  </c:pt>
                  <c:pt idx="8">
                    <c:v>Conv2d</c:v>
                  </c:pt>
                  <c:pt idx="9">
                    <c:v>Conv2d</c:v>
                  </c:pt>
                  <c:pt idx="10">
                    <c:v>Conv2d</c:v>
                  </c:pt>
                  <c:pt idx="11">
                    <c:v>MaxPool2d</c:v>
                  </c:pt>
                  <c:pt idx="12">
                    <c:v>Conv2d</c:v>
                  </c:pt>
                  <c:pt idx="13">
                    <c:v>Conv2d</c:v>
                  </c:pt>
                  <c:pt idx="14">
                    <c:v>Conv2d</c:v>
                  </c:pt>
                  <c:pt idx="15">
                    <c:v>MaxPool2d</c:v>
                  </c:pt>
                  <c:pt idx="16">
                    <c:v>Linear</c:v>
                  </c:pt>
                </c:lvl>
                <c:lvl>
                  <c:pt idx="0">
                    <c:v>0</c:v>
                  </c:pt>
                  <c:pt idx="1">
                    <c:v>4</c:v>
                  </c:pt>
                  <c:pt idx="2">
                    <c:v>8</c:v>
                  </c:pt>
                  <c:pt idx="3">
                    <c:v>12</c:v>
                  </c:pt>
                  <c:pt idx="4">
                    <c:v>16</c:v>
                  </c:pt>
                  <c:pt idx="5">
                    <c:v>20</c:v>
                  </c:pt>
                  <c:pt idx="6">
                    <c:v>24</c:v>
                  </c:pt>
                  <c:pt idx="7">
                    <c:v>26</c:v>
                  </c:pt>
                  <c:pt idx="8">
                    <c:v>30</c:v>
                  </c:pt>
                  <c:pt idx="9">
                    <c:v>34</c:v>
                  </c:pt>
                  <c:pt idx="10">
                    <c:v>38</c:v>
                  </c:pt>
                  <c:pt idx="11">
                    <c:v>42</c:v>
                  </c:pt>
                  <c:pt idx="12">
                    <c:v>44</c:v>
                  </c:pt>
                  <c:pt idx="13">
                    <c:v>48</c:v>
                  </c:pt>
                  <c:pt idx="14">
                    <c:v>52</c:v>
                  </c:pt>
                  <c:pt idx="15">
                    <c:v>out</c:v>
                  </c:pt>
                  <c:pt idx="16">
                    <c:v>classifier</c:v>
                  </c:pt>
                </c:lvl>
              </c:multiLvlStrCache>
            </c:multiLvlStrRef>
          </c:cat>
          <c:val>
            <c:numRef>
              <c:f>'Major layers'!$J$2:$J$18</c:f>
              <c:numCache>
                <c:formatCode>#,##0</c:formatCode>
                <c:ptCount val="17"/>
                <c:pt idx="0">
                  <c:v>150528</c:v>
                </c:pt>
                <c:pt idx="1">
                  <c:v>401408</c:v>
                </c:pt>
                <c:pt idx="2">
                  <c:v>200704</c:v>
                </c:pt>
                <c:pt idx="3">
                  <c:v>200704</c:v>
                </c:pt>
                <c:pt idx="4">
                  <c:v>50176</c:v>
                </c:pt>
                <c:pt idx="5">
                  <c:v>50176</c:v>
                </c:pt>
                <c:pt idx="6">
                  <c:v>50176</c:v>
                </c:pt>
                <c:pt idx="7">
                  <c:v>12544</c:v>
                </c:pt>
                <c:pt idx="8">
                  <c:v>25088</c:v>
                </c:pt>
                <c:pt idx="9">
                  <c:v>25088</c:v>
                </c:pt>
                <c:pt idx="10">
                  <c:v>25088</c:v>
                </c:pt>
                <c:pt idx="11">
                  <c:v>50176</c:v>
                </c:pt>
                <c:pt idx="12">
                  <c:v>12544</c:v>
                </c:pt>
                <c:pt idx="13">
                  <c:v>50176</c:v>
                </c:pt>
                <c:pt idx="14">
                  <c:v>6272</c:v>
                </c:pt>
                <c:pt idx="15">
                  <c:v>6272</c:v>
                </c:pt>
                <c:pt idx="16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63-41DE-A14D-9EB839FB5880}"/>
            </c:ext>
          </c:extLst>
        </c:ser>
        <c:ser>
          <c:idx val="6"/>
          <c:order val="1"/>
          <c:tx>
            <c:strRef>
              <c:f>'Major layers'!$I$1</c:f>
              <c:strCache>
                <c:ptCount val="1"/>
                <c:pt idx="0">
                  <c:v>model size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'Major layers'!$A$2:$B$18</c:f>
              <c:multiLvlStrCache>
                <c:ptCount val="17"/>
                <c:lvl>
                  <c:pt idx="0">
                    <c:v>Conv2d</c:v>
                  </c:pt>
                  <c:pt idx="1">
                    <c:v>Conv2d</c:v>
                  </c:pt>
                  <c:pt idx="2">
                    <c:v>Conv2d</c:v>
                  </c:pt>
                  <c:pt idx="3">
                    <c:v>Conv2d</c:v>
                  </c:pt>
                  <c:pt idx="4">
                    <c:v>Conv2d</c:v>
                  </c:pt>
                  <c:pt idx="5">
                    <c:v>Conv2d</c:v>
                  </c:pt>
                  <c:pt idx="6">
                    <c:v>MaxPool2d</c:v>
                  </c:pt>
                  <c:pt idx="7">
                    <c:v>Conv2d</c:v>
                  </c:pt>
                  <c:pt idx="8">
                    <c:v>Conv2d</c:v>
                  </c:pt>
                  <c:pt idx="9">
                    <c:v>Conv2d</c:v>
                  </c:pt>
                  <c:pt idx="10">
                    <c:v>Conv2d</c:v>
                  </c:pt>
                  <c:pt idx="11">
                    <c:v>MaxPool2d</c:v>
                  </c:pt>
                  <c:pt idx="12">
                    <c:v>Conv2d</c:v>
                  </c:pt>
                  <c:pt idx="13">
                    <c:v>Conv2d</c:v>
                  </c:pt>
                  <c:pt idx="14">
                    <c:v>Conv2d</c:v>
                  </c:pt>
                  <c:pt idx="15">
                    <c:v>MaxPool2d</c:v>
                  </c:pt>
                  <c:pt idx="16">
                    <c:v>Linear</c:v>
                  </c:pt>
                </c:lvl>
                <c:lvl>
                  <c:pt idx="0">
                    <c:v>0</c:v>
                  </c:pt>
                  <c:pt idx="1">
                    <c:v>4</c:v>
                  </c:pt>
                  <c:pt idx="2">
                    <c:v>8</c:v>
                  </c:pt>
                  <c:pt idx="3">
                    <c:v>12</c:v>
                  </c:pt>
                  <c:pt idx="4">
                    <c:v>16</c:v>
                  </c:pt>
                  <c:pt idx="5">
                    <c:v>20</c:v>
                  </c:pt>
                  <c:pt idx="6">
                    <c:v>24</c:v>
                  </c:pt>
                  <c:pt idx="7">
                    <c:v>26</c:v>
                  </c:pt>
                  <c:pt idx="8">
                    <c:v>30</c:v>
                  </c:pt>
                  <c:pt idx="9">
                    <c:v>34</c:v>
                  </c:pt>
                  <c:pt idx="10">
                    <c:v>38</c:v>
                  </c:pt>
                  <c:pt idx="11">
                    <c:v>42</c:v>
                  </c:pt>
                  <c:pt idx="12">
                    <c:v>44</c:v>
                  </c:pt>
                  <c:pt idx="13">
                    <c:v>48</c:v>
                  </c:pt>
                  <c:pt idx="14">
                    <c:v>52</c:v>
                  </c:pt>
                  <c:pt idx="15">
                    <c:v>out</c:v>
                  </c:pt>
                  <c:pt idx="16">
                    <c:v>classifier</c:v>
                  </c:pt>
                </c:lvl>
              </c:multiLvlStrCache>
            </c:multiLvlStrRef>
          </c:cat>
          <c:val>
            <c:numRef>
              <c:f>'Major layers'!$I$2:$I$18</c:f>
              <c:numCache>
                <c:formatCode>#,##0</c:formatCode>
                <c:ptCount val="17"/>
                <c:pt idx="0">
                  <c:v>864</c:v>
                </c:pt>
                <c:pt idx="1">
                  <c:v>18432</c:v>
                </c:pt>
                <c:pt idx="2">
                  <c:v>36864</c:v>
                </c:pt>
                <c:pt idx="3">
                  <c:v>36864</c:v>
                </c:pt>
                <c:pt idx="4">
                  <c:v>36864</c:v>
                </c:pt>
                <c:pt idx="5">
                  <c:v>36864</c:v>
                </c:pt>
                <c:pt idx="7">
                  <c:v>73728</c:v>
                </c:pt>
                <c:pt idx="8">
                  <c:v>147456</c:v>
                </c:pt>
                <c:pt idx="9">
                  <c:v>147456</c:v>
                </c:pt>
                <c:pt idx="10">
                  <c:v>294912</c:v>
                </c:pt>
                <c:pt idx="12">
                  <c:v>262144</c:v>
                </c:pt>
                <c:pt idx="13">
                  <c:v>131072</c:v>
                </c:pt>
                <c:pt idx="14">
                  <c:v>147456</c:v>
                </c:pt>
                <c:pt idx="16">
                  <c:v>128000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63-41DE-A14D-9EB839FB5880}"/>
            </c:ext>
          </c:extLst>
        </c:ser>
        <c:ser>
          <c:idx val="8"/>
          <c:order val="3"/>
          <c:tx>
            <c:strRef>
              <c:f>'Major layers'!$K$1</c:f>
              <c:strCache>
                <c:ptCount val="1"/>
                <c:pt idx="0">
                  <c:v>output data size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'Major layers'!$A$2:$B$18</c:f>
              <c:multiLvlStrCache>
                <c:ptCount val="17"/>
                <c:lvl>
                  <c:pt idx="0">
                    <c:v>Conv2d</c:v>
                  </c:pt>
                  <c:pt idx="1">
                    <c:v>Conv2d</c:v>
                  </c:pt>
                  <c:pt idx="2">
                    <c:v>Conv2d</c:v>
                  </c:pt>
                  <c:pt idx="3">
                    <c:v>Conv2d</c:v>
                  </c:pt>
                  <c:pt idx="4">
                    <c:v>Conv2d</c:v>
                  </c:pt>
                  <c:pt idx="5">
                    <c:v>Conv2d</c:v>
                  </c:pt>
                  <c:pt idx="6">
                    <c:v>MaxPool2d</c:v>
                  </c:pt>
                  <c:pt idx="7">
                    <c:v>Conv2d</c:v>
                  </c:pt>
                  <c:pt idx="8">
                    <c:v>Conv2d</c:v>
                  </c:pt>
                  <c:pt idx="9">
                    <c:v>Conv2d</c:v>
                  </c:pt>
                  <c:pt idx="10">
                    <c:v>Conv2d</c:v>
                  </c:pt>
                  <c:pt idx="11">
                    <c:v>MaxPool2d</c:v>
                  </c:pt>
                  <c:pt idx="12">
                    <c:v>Conv2d</c:v>
                  </c:pt>
                  <c:pt idx="13">
                    <c:v>Conv2d</c:v>
                  </c:pt>
                  <c:pt idx="14">
                    <c:v>Conv2d</c:v>
                  </c:pt>
                  <c:pt idx="15">
                    <c:v>MaxPool2d</c:v>
                  </c:pt>
                  <c:pt idx="16">
                    <c:v>Linear</c:v>
                  </c:pt>
                </c:lvl>
                <c:lvl>
                  <c:pt idx="0">
                    <c:v>0</c:v>
                  </c:pt>
                  <c:pt idx="1">
                    <c:v>4</c:v>
                  </c:pt>
                  <c:pt idx="2">
                    <c:v>8</c:v>
                  </c:pt>
                  <c:pt idx="3">
                    <c:v>12</c:v>
                  </c:pt>
                  <c:pt idx="4">
                    <c:v>16</c:v>
                  </c:pt>
                  <c:pt idx="5">
                    <c:v>20</c:v>
                  </c:pt>
                  <c:pt idx="6">
                    <c:v>24</c:v>
                  </c:pt>
                  <c:pt idx="7">
                    <c:v>26</c:v>
                  </c:pt>
                  <c:pt idx="8">
                    <c:v>30</c:v>
                  </c:pt>
                  <c:pt idx="9">
                    <c:v>34</c:v>
                  </c:pt>
                  <c:pt idx="10">
                    <c:v>38</c:v>
                  </c:pt>
                  <c:pt idx="11">
                    <c:v>42</c:v>
                  </c:pt>
                  <c:pt idx="12">
                    <c:v>44</c:v>
                  </c:pt>
                  <c:pt idx="13">
                    <c:v>48</c:v>
                  </c:pt>
                  <c:pt idx="14">
                    <c:v>52</c:v>
                  </c:pt>
                  <c:pt idx="15">
                    <c:v>out</c:v>
                  </c:pt>
                  <c:pt idx="16">
                    <c:v>classifier</c:v>
                  </c:pt>
                </c:lvl>
              </c:multiLvlStrCache>
            </c:multiLvlStrRef>
          </c:cat>
          <c:val>
            <c:numRef>
              <c:f>'Major layers'!$K$2:$K$18</c:f>
              <c:numCache>
                <c:formatCode>#,##0</c:formatCode>
                <c:ptCount val="17"/>
                <c:pt idx="0">
                  <c:v>401408</c:v>
                </c:pt>
                <c:pt idx="1">
                  <c:v>200704</c:v>
                </c:pt>
                <c:pt idx="2">
                  <c:v>200704</c:v>
                </c:pt>
                <c:pt idx="3">
                  <c:v>50176</c:v>
                </c:pt>
                <c:pt idx="4">
                  <c:v>50176</c:v>
                </c:pt>
                <c:pt idx="5">
                  <c:v>50176</c:v>
                </c:pt>
                <c:pt idx="6">
                  <c:v>12544</c:v>
                </c:pt>
                <c:pt idx="7">
                  <c:v>25088</c:v>
                </c:pt>
                <c:pt idx="8">
                  <c:v>25088</c:v>
                </c:pt>
                <c:pt idx="9">
                  <c:v>25088</c:v>
                </c:pt>
                <c:pt idx="10">
                  <c:v>50176</c:v>
                </c:pt>
                <c:pt idx="11">
                  <c:v>12544</c:v>
                </c:pt>
                <c:pt idx="12">
                  <c:v>50176</c:v>
                </c:pt>
                <c:pt idx="13">
                  <c:v>6272</c:v>
                </c:pt>
                <c:pt idx="14">
                  <c:v>6272</c:v>
                </c:pt>
                <c:pt idx="15">
                  <c:v>128</c:v>
                </c:pt>
                <c:pt idx="1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63-41DE-A14D-9EB839FB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376351264"/>
        <c:axId val="1376389184"/>
      </c:barChart>
      <c:barChart>
        <c:barDir val="col"/>
        <c:grouping val="clustered"/>
        <c:varyColors val="0"/>
        <c:ser>
          <c:idx val="9"/>
          <c:order val="2"/>
          <c:tx>
            <c:strRef>
              <c:f>'Major layers'!$L$1</c:f>
              <c:strCache>
                <c:ptCount val="1"/>
                <c:pt idx="0">
                  <c:v>complexity</c:v>
                </c:pt>
              </c:strCache>
            </c:strRef>
          </c:tx>
          <c:spPr>
            <a:solidFill>
              <a:schemeClr val="tx1">
                <a:lumMod val="50000"/>
                <a:lumOff val="50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'Major layers'!$A$2:$B$18</c:f>
              <c:multiLvlStrCache>
                <c:ptCount val="17"/>
                <c:lvl>
                  <c:pt idx="0">
                    <c:v>Conv2d</c:v>
                  </c:pt>
                  <c:pt idx="1">
                    <c:v>Conv2d</c:v>
                  </c:pt>
                  <c:pt idx="2">
                    <c:v>Conv2d</c:v>
                  </c:pt>
                  <c:pt idx="3">
                    <c:v>Conv2d</c:v>
                  </c:pt>
                  <c:pt idx="4">
                    <c:v>Conv2d</c:v>
                  </c:pt>
                  <c:pt idx="5">
                    <c:v>Conv2d</c:v>
                  </c:pt>
                  <c:pt idx="6">
                    <c:v>MaxPool2d</c:v>
                  </c:pt>
                  <c:pt idx="7">
                    <c:v>Conv2d</c:v>
                  </c:pt>
                  <c:pt idx="8">
                    <c:v>Conv2d</c:v>
                  </c:pt>
                  <c:pt idx="9">
                    <c:v>Conv2d</c:v>
                  </c:pt>
                  <c:pt idx="10">
                    <c:v>Conv2d</c:v>
                  </c:pt>
                  <c:pt idx="11">
                    <c:v>MaxPool2d</c:v>
                  </c:pt>
                  <c:pt idx="12">
                    <c:v>Conv2d</c:v>
                  </c:pt>
                  <c:pt idx="13">
                    <c:v>Conv2d</c:v>
                  </c:pt>
                  <c:pt idx="14">
                    <c:v>Conv2d</c:v>
                  </c:pt>
                  <c:pt idx="15">
                    <c:v>MaxPool2d</c:v>
                  </c:pt>
                  <c:pt idx="16">
                    <c:v>Linear</c:v>
                  </c:pt>
                </c:lvl>
                <c:lvl>
                  <c:pt idx="0">
                    <c:v>0</c:v>
                  </c:pt>
                  <c:pt idx="1">
                    <c:v>4</c:v>
                  </c:pt>
                  <c:pt idx="2">
                    <c:v>8</c:v>
                  </c:pt>
                  <c:pt idx="3">
                    <c:v>12</c:v>
                  </c:pt>
                  <c:pt idx="4">
                    <c:v>16</c:v>
                  </c:pt>
                  <c:pt idx="5">
                    <c:v>20</c:v>
                  </c:pt>
                  <c:pt idx="6">
                    <c:v>24</c:v>
                  </c:pt>
                  <c:pt idx="7">
                    <c:v>26</c:v>
                  </c:pt>
                  <c:pt idx="8">
                    <c:v>30</c:v>
                  </c:pt>
                  <c:pt idx="9">
                    <c:v>34</c:v>
                  </c:pt>
                  <c:pt idx="10">
                    <c:v>38</c:v>
                  </c:pt>
                  <c:pt idx="11">
                    <c:v>42</c:v>
                  </c:pt>
                  <c:pt idx="12">
                    <c:v>44</c:v>
                  </c:pt>
                  <c:pt idx="13">
                    <c:v>48</c:v>
                  </c:pt>
                  <c:pt idx="14">
                    <c:v>52</c:v>
                  </c:pt>
                  <c:pt idx="15">
                    <c:v>out</c:v>
                  </c:pt>
                  <c:pt idx="16">
                    <c:v>classifier</c:v>
                  </c:pt>
                </c:lvl>
              </c:multiLvlStrCache>
            </c:multiLvlStrRef>
          </c:cat>
          <c:val>
            <c:numRef>
              <c:f>'Major layers'!$L$2:$L$18</c:f>
              <c:numCache>
                <c:formatCode>#,##0</c:formatCode>
                <c:ptCount val="17"/>
                <c:pt idx="0">
                  <c:v>10838016</c:v>
                </c:pt>
                <c:pt idx="1">
                  <c:v>57802752</c:v>
                </c:pt>
                <c:pt idx="2">
                  <c:v>115605504</c:v>
                </c:pt>
                <c:pt idx="3">
                  <c:v>28901376</c:v>
                </c:pt>
                <c:pt idx="4">
                  <c:v>28901376</c:v>
                </c:pt>
                <c:pt idx="5">
                  <c:v>28901376</c:v>
                </c:pt>
                <c:pt idx="6">
                  <c:v>50176</c:v>
                </c:pt>
                <c:pt idx="7">
                  <c:v>14450688</c:v>
                </c:pt>
                <c:pt idx="8">
                  <c:v>28901376</c:v>
                </c:pt>
                <c:pt idx="9">
                  <c:v>28901376</c:v>
                </c:pt>
                <c:pt idx="10">
                  <c:v>57802752</c:v>
                </c:pt>
                <c:pt idx="11">
                  <c:v>50176</c:v>
                </c:pt>
                <c:pt idx="12">
                  <c:v>12845056</c:v>
                </c:pt>
                <c:pt idx="13">
                  <c:v>6422528</c:v>
                </c:pt>
                <c:pt idx="14">
                  <c:v>7225344</c:v>
                </c:pt>
                <c:pt idx="15">
                  <c:v>6272</c:v>
                </c:pt>
                <c:pt idx="16">
                  <c:v>128000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63-41DE-A14D-9EB839FB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77"/>
        <c:axId val="1376349344"/>
        <c:axId val="1376347424"/>
      </c:barChart>
      <c:catAx>
        <c:axId val="13763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76389184"/>
        <c:crosses val="autoZero"/>
        <c:auto val="1"/>
        <c:lblAlgn val="ctr"/>
        <c:lblOffset val="100"/>
        <c:noMultiLvlLbl val="0"/>
      </c:catAx>
      <c:valAx>
        <c:axId val="137638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76351264"/>
        <c:crosses val="autoZero"/>
        <c:crossBetween val="between"/>
      </c:valAx>
      <c:valAx>
        <c:axId val="13763474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76349344"/>
        <c:crosses val="max"/>
        <c:crossBetween val="between"/>
      </c:valAx>
      <c:catAx>
        <c:axId val="137634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634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D8A224-925B-42CF-9384-E2DC09611907}">
  <sheetPr/>
  <sheetViews>
    <sheetView zoomScale="13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218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B9CA10-97CE-E745-C05E-80BE43D76C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92F3-288C-4BED-B016-A98DCF02E78A}">
  <dimension ref="A1:U51"/>
  <sheetViews>
    <sheetView tabSelected="1" zoomScale="145" zoomScaleNormal="145" workbookViewId="0">
      <selection activeCell="L1" sqref="L1"/>
    </sheetView>
  </sheetViews>
  <sheetFormatPr defaultRowHeight="15" x14ac:dyDescent="0.25"/>
  <cols>
    <col min="1" max="1" width="8.85546875" bestFit="1" customWidth="1"/>
    <col min="2" max="2" width="13.140625" bestFit="1" customWidth="1"/>
    <col min="3" max="3" width="22.140625" bestFit="1" customWidth="1"/>
    <col min="4" max="5" width="20.85546875" bestFit="1" customWidth="1"/>
    <col min="6" max="6" width="11" bestFit="1" customWidth="1"/>
    <col min="7" max="7" width="12.28515625" bestFit="1" customWidth="1"/>
    <col min="8" max="8" width="6.7109375" bestFit="1" customWidth="1"/>
    <col min="9" max="9" width="8" bestFit="1" customWidth="1"/>
    <col min="10" max="10" width="10.7109375" bestFit="1" customWidth="1"/>
    <col min="11" max="11" width="10.140625" bestFit="1" customWidth="1"/>
    <col min="12" max="12" width="10.5703125" bestFit="1" customWidth="1"/>
    <col min="13" max="13" width="14" bestFit="1" customWidth="1"/>
    <col min="14" max="14" width="15.28515625" bestFit="1" customWidth="1"/>
    <col min="15" max="15" width="11.7109375" bestFit="1" customWidth="1"/>
    <col min="16" max="16" width="15.5703125" style="5" hidden="1" customWidth="1"/>
    <col min="17" max="17" width="13.7109375" style="7" bestFit="1" customWidth="1"/>
    <col min="18" max="18" width="13.42578125" style="9" bestFit="1" customWidth="1"/>
    <col min="19" max="19" width="14.140625" style="5" hidden="1" customWidth="1"/>
    <col min="20" max="20" width="12.140625" style="7" bestFit="1" customWidth="1"/>
    <col min="21" max="21" width="16.42578125" style="9" bestFit="1" customWidth="1"/>
    <col min="22" max="22" width="2" bestFit="1" customWidth="1"/>
    <col min="23" max="23" width="2.7109375" bestFit="1" customWidth="1"/>
    <col min="24" max="24" width="5.42578125" bestFit="1" customWidth="1"/>
  </cols>
  <sheetData>
    <row r="1" spans="1:21" x14ac:dyDescent="0.25"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s="5" t="s">
        <v>42</v>
      </c>
      <c r="Q1" s="7" t="s">
        <v>40</v>
      </c>
      <c r="R1" s="9" t="s">
        <v>37</v>
      </c>
      <c r="S1" s="5" t="s">
        <v>38</v>
      </c>
      <c r="T1" s="7" t="s">
        <v>41</v>
      </c>
      <c r="U1" s="9" t="s">
        <v>39</v>
      </c>
    </row>
    <row r="2" spans="1:21" x14ac:dyDescent="0.25">
      <c r="A2">
        <v>0</v>
      </c>
      <c r="B2" t="s">
        <v>0</v>
      </c>
      <c r="C2" t="s">
        <v>18</v>
      </c>
      <c r="D2" t="s">
        <v>25</v>
      </c>
      <c r="E2" t="s">
        <v>26</v>
      </c>
      <c r="F2">
        <v>3</v>
      </c>
      <c r="G2">
        <v>32</v>
      </c>
      <c r="H2">
        <v>224</v>
      </c>
      <c r="I2">
        <v>112</v>
      </c>
      <c r="J2">
        <v>3</v>
      </c>
      <c r="K2">
        <v>2</v>
      </c>
      <c r="L2" s="2">
        <f>F2*G2*J2*J2</f>
        <v>864</v>
      </c>
      <c r="M2" s="2">
        <f t="shared" ref="M2:N17" si="0">F2*H2*H2</f>
        <v>150528</v>
      </c>
      <c r="N2" s="2">
        <f t="shared" si="0"/>
        <v>401408</v>
      </c>
      <c r="O2" s="2">
        <f>F2*G2*J2*J2*I2*I2</f>
        <v>10838016</v>
      </c>
      <c r="P2" s="5">
        <v>3.7999999999999999E-2</v>
      </c>
      <c r="Q2" s="7">
        <v>5.98576</v>
      </c>
      <c r="R2" s="9">
        <f>(1000000000/2048)*Q2/O2</f>
        <v>0.26967429970577639</v>
      </c>
      <c r="S2" s="5">
        <v>3.5000000000000003E-2</v>
      </c>
      <c r="T2" s="7">
        <v>2.0377000000000001</v>
      </c>
      <c r="U2" s="9">
        <f>(1000000000/2048)*T2/O2</f>
        <v>9.1803767693736563E-2</v>
      </c>
    </row>
    <row r="3" spans="1:21" x14ac:dyDescent="0.25">
      <c r="A3">
        <v>2</v>
      </c>
      <c r="B3" t="s">
        <v>2</v>
      </c>
      <c r="C3" t="s">
        <v>43</v>
      </c>
      <c r="D3" t="s">
        <v>26</v>
      </c>
      <c r="F3">
        <v>32</v>
      </c>
      <c r="G3">
        <v>32</v>
      </c>
      <c r="H3">
        <v>112</v>
      </c>
      <c r="I3">
        <v>112</v>
      </c>
      <c r="L3" s="2">
        <f>2*G3</f>
        <v>64</v>
      </c>
      <c r="M3" s="2">
        <f t="shared" si="0"/>
        <v>401408</v>
      </c>
      <c r="N3" s="2">
        <f t="shared" si="0"/>
        <v>401408</v>
      </c>
      <c r="O3" s="2">
        <f>G3*I3*I3</f>
        <v>401408</v>
      </c>
      <c r="P3" s="5">
        <v>1.2999999999999999E-2</v>
      </c>
      <c r="Q3" s="7">
        <v>2.0477600000000002</v>
      </c>
      <c r="R3" s="9">
        <f t="shared" ref="R3:R24" si="1">(1000000000/2048)*Q3/O3</f>
        <v>2.4909389262296719</v>
      </c>
    </row>
    <row r="4" spans="1:21" x14ac:dyDescent="0.25">
      <c r="A4">
        <v>4</v>
      </c>
      <c r="B4" t="s">
        <v>0</v>
      </c>
      <c r="C4" t="s">
        <v>18</v>
      </c>
      <c r="D4" t="s">
        <v>26</v>
      </c>
      <c r="E4" t="s">
        <v>27</v>
      </c>
      <c r="F4">
        <v>32</v>
      </c>
      <c r="G4">
        <v>64</v>
      </c>
      <c r="H4">
        <v>112</v>
      </c>
      <c r="I4">
        <v>56</v>
      </c>
      <c r="J4">
        <v>3</v>
      </c>
      <c r="K4">
        <v>2</v>
      </c>
      <c r="L4" s="2">
        <f>F4*G4*J4*J4</f>
        <v>18432</v>
      </c>
      <c r="M4" s="2">
        <f t="shared" si="0"/>
        <v>401408</v>
      </c>
      <c r="N4" s="2">
        <f t="shared" si="0"/>
        <v>200704</v>
      </c>
      <c r="O4" s="2">
        <f>F4*G4*J4*J4*I4*I4</f>
        <v>57802752</v>
      </c>
      <c r="P4" s="5">
        <v>0.11600000000000001</v>
      </c>
      <c r="Q4" s="7">
        <v>18.272320000000001</v>
      </c>
      <c r="R4" s="9">
        <f t="shared" si="1"/>
        <v>0.15435305312106939</v>
      </c>
      <c r="S4" s="5">
        <v>0.08</v>
      </c>
      <c r="T4" s="7">
        <v>4.6576000000000004</v>
      </c>
      <c r="U4" s="9">
        <f>(1000000000/2048)*T4/O4</f>
        <v>3.9344471868744242E-2</v>
      </c>
    </row>
    <row r="5" spans="1:21" x14ac:dyDescent="0.25">
      <c r="A5">
        <v>6</v>
      </c>
      <c r="B5" t="s">
        <v>2</v>
      </c>
      <c r="C5" t="s">
        <v>43</v>
      </c>
      <c r="D5" t="s">
        <v>27</v>
      </c>
      <c r="F5">
        <v>64</v>
      </c>
      <c r="G5">
        <v>64</v>
      </c>
      <c r="H5">
        <v>56</v>
      </c>
      <c r="I5">
        <v>56</v>
      </c>
      <c r="L5" s="2">
        <f>2*G5</f>
        <v>128</v>
      </c>
      <c r="M5" s="2">
        <f t="shared" si="0"/>
        <v>200704</v>
      </c>
      <c r="N5" s="2">
        <f t="shared" si="0"/>
        <v>200704</v>
      </c>
      <c r="O5" s="2">
        <f>G5*I5*I5</f>
        <v>200704</v>
      </c>
      <c r="P5" s="5">
        <v>6.0000000000000001E-3</v>
      </c>
      <c r="Q5" s="7">
        <v>0.94512000000000007</v>
      </c>
      <c r="R5" s="9">
        <f t="shared" si="1"/>
        <v>2.2993282395966204</v>
      </c>
    </row>
    <row r="6" spans="1:21" x14ac:dyDescent="0.25">
      <c r="A6">
        <v>8</v>
      </c>
      <c r="B6" t="s">
        <v>0</v>
      </c>
      <c r="C6" t="s">
        <v>19</v>
      </c>
      <c r="D6" t="s">
        <v>27</v>
      </c>
      <c r="E6" t="s">
        <v>27</v>
      </c>
      <c r="F6">
        <v>64</v>
      </c>
      <c r="G6">
        <v>64</v>
      </c>
      <c r="H6">
        <v>56</v>
      </c>
      <c r="I6">
        <v>56</v>
      </c>
      <c r="J6">
        <v>3</v>
      </c>
      <c r="K6">
        <v>1</v>
      </c>
      <c r="L6" s="2">
        <f>F6*G6*J6*J6</f>
        <v>36864</v>
      </c>
      <c r="M6" s="2">
        <f t="shared" si="0"/>
        <v>200704</v>
      </c>
      <c r="N6" s="2">
        <f t="shared" si="0"/>
        <v>200704</v>
      </c>
      <c r="O6" s="2">
        <f>F6*G6*J6*J6*I6*I6</f>
        <v>115605504</v>
      </c>
      <c r="P6" s="5">
        <v>0.224</v>
      </c>
      <c r="Q6" s="7">
        <v>35.284480000000002</v>
      </c>
      <c r="R6" s="9">
        <f t="shared" si="1"/>
        <v>0.14903053404792907</v>
      </c>
      <c r="S6" s="5">
        <v>0.129</v>
      </c>
      <c r="T6" s="7">
        <v>7.5103800000000005</v>
      </c>
      <c r="U6" s="9">
        <f>(1000000000/2048)*T6/O6</f>
        <v>3.1721480444175047E-2</v>
      </c>
    </row>
    <row r="7" spans="1:21" x14ac:dyDescent="0.25">
      <c r="A7">
        <v>10</v>
      </c>
      <c r="B7" t="s">
        <v>2</v>
      </c>
      <c r="C7" t="s">
        <v>43</v>
      </c>
      <c r="D7" t="s">
        <v>27</v>
      </c>
      <c r="F7">
        <v>64</v>
      </c>
      <c r="G7">
        <v>64</v>
      </c>
      <c r="H7">
        <v>56</v>
      </c>
      <c r="I7">
        <v>56</v>
      </c>
      <c r="L7" s="2">
        <f>2*G7</f>
        <v>128</v>
      </c>
      <c r="M7" s="2">
        <f t="shared" si="0"/>
        <v>200704</v>
      </c>
      <c r="N7" s="2">
        <f t="shared" si="0"/>
        <v>200704</v>
      </c>
      <c r="O7" s="2">
        <f>G7*I7*I7</f>
        <v>200704</v>
      </c>
      <c r="P7" s="5">
        <v>5.0000000000000001E-3</v>
      </c>
      <c r="Q7" s="7">
        <v>0.78760000000000008</v>
      </c>
      <c r="R7" s="9">
        <f t="shared" si="1"/>
        <v>1.916106866330517</v>
      </c>
    </row>
    <row r="8" spans="1:21" x14ac:dyDescent="0.25">
      <c r="A8">
        <v>12</v>
      </c>
      <c r="B8" t="s">
        <v>0</v>
      </c>
      <c r="C8" t="s">
        <v>18</v>
      </c>
      <c r="D8" t="s">
        <v>27</v>
      </c>
      <c r="E8" t="s">
        <v>28</v>
      </c>
      <c r="F8">
        <v>64</v>
      </c>
      <c r="G8">
        <v>64</v>
      </c>
      <c r="H8">
        <v>56</v>
      </c>
      <c r="I8">
        <v>28</v>
      </c>
      <c r="J8">
        <v>3</v>
      </c>
      <c r="K8">
        <v>2</v>
      </c>
      <c r="L8" s="2">
        <f>F8*G8*J8*J8</f>
        <v>36864</v>
      </c>
      <c r="M8" s="2">
        <f t="shared" si="0"/>
        <v>200704</v>
      </c>
      <c r="N8" s="2">
        <f t="shared" si="0"/>
        <v>50176</v>
      </c>
      <c r="O8" s="2">
        <f>F8*G8*J8*J8*I8*I8</f>
        <v>28901376</v>
      </c>
      <c r="P8" s="5">
        <v>5.7000000000000002E-2</v>
      </c>
      <c r="Q8" s="7">
        <v>8.9786400000000004</v>
      </c>
      <c r="R8" s="9">
        <f t="shared" si="1"/>
        <v>0.15169179358449922</v>
      </c>
      <c r="S8" s="5">
        <v>3.5999999999999997E-2</v>
      </c>
      <c r="T8" s="7">
        <v>2.09592</v>
      </c>
      <c r="U8" s="9">
        <f>(1000000000/2048)*T8/O8</f>
        <v>3.5410024681869816E-2</v>
      </c>
    </row>
    <row r="9" spans="1:21" x14ac:dyDescent="0.25">
      <c r="A9">
        <v>14</v>
      </c>
      <c r="B9" t="s">
        <v>2</v>
      </c>
      <c r="C9" t="s">
        <v>43</v>
      </c>
      <c r="D9" t="s">
        <v>28</v>
      </c>
      <c r="F9">
        <v>64</v>
      </c>
      <c r="G9">
        <v>64</v>
      </c>
      <c r="H9">
        <v>28</v>
      </c>
      <c r="I9">
        <v>28</v>
      </c>
      <c r="L9" s="2">
        <f>2*G9</f>
        <v>128</v>
      </c>
      <c r="M9" s="2">
        <f t="shared" si="0"/>
        <v>50176</v>
      </c>
      <c r="N9" s="2">
        <f t="shared" si="0"/>
        <v>50176</v>
      </c>
      <c r="O9" s="2">
        <f>G9*I9*I9</f>
        <v>50176</v>
      </c>
      <c r="P9" s="5">
        <v>1E-3</v>
      </c>
      <c r="Q9" s="7">
        <v>0.15752000000000002</v>
      </c>
      <c r="R9" s="9">
        <f t="shared" si="1"/>
        <v>1.5328854930644136</v>
      </c>
    </row>
    <row r="10" spans="1:21" x14ac:dyDescent="0.25">
      <c r="A10">
        <v>16</v>
      </c>
      <c r="B10" t="s">
        <v>0</v>
      </c>
      <c r="C10" t="s">
        <v>19</v>
      </c>
      <c r="D10" t="s">
        <v>28</v>
      </c>
      <c r="E10" t="s">
        <v>28</v>
      </c>
      <c r="F10">
        <v>64</v>
      </c>
      <c r="G10">
        <v>64</v>
      </c>
      <c r="H10">
        <v>28</v>
      </c>
      <c r="I10">
        <v>28</v>
      </c>
      <c r="J10">
        <v>3</v>
      </c>
      <c r="K10">
        <v>1</v>
      </c>
      <c r="L10" s="2">
        <f>F10*G10*J10*J10</f>
        <v>36864</v>
      </c>
      <c r="M10" s="2">
        <f t="shared" si="0"/>
        <v>50176</v>
      </c>
      <c r="N10" s="2">
        <f t="shared" si="0"/>
        <v>50176</v>
      </c>
      <c r="O10" s="2">
        <f>F10*G10*J10*J10*I10*I10</f>
        <v>28901376</v>
      </c>
      <c r="P10" s="5">
        <v>5.3999999999999999E-2</v>
      </c>
      <c r="Q10" s="7">
        <v>8.5060800000000008</v>
      </c>
      <c r="R10" s="9">
        <f t="shared" si="1"/>
        <v>0.14370801497478877</v>
      </c>
      <c r="S10" s="5">
        <v>3.2000000000000001E-2</v>
      </c>
      <c r="T10" s="7">
        <v>1.86304</v>
      </c>
      <c r="U10" s="9">
        <f>(1000000000/2048)*T10/O10</f>
        <v>3.1475577494995396E-2</v>
      </c>
    </row>
    <row r="11" spans="1:21" x14ac:dyDescent="0.25">
      <c r="A11">
        <v>18</v>
      </c>
      <c r="B11" t="s">
        <v>2</v>
      </c>
      <c r="C11" t="s">
        <v>43</v>
      </c>
      <c r="D11" t="s">
        <v>28</v>
      </c>
      <c r="F11">
        <v>64</v>
      </c>
      <c r="G11">
        <v>64</v>
      </c>
      <c r="H11">
        <v>28</v>
      </c>
      <c r="I11">
        <v>28</v>
      </c>
      <c r="L11" s="2">
        <f>2*G11</f>
        <v>128</v>
      </c>
      <c r="M11" s="2">
        <f t="shared" si="0"/>
        <v>50176</v>
      </c>
      <c r="N11" s="2">
        <f t="shared" si="0"/>
        <v>50176</v>
      </c>
      <c r="O11" s="2">
        <f>G11*I11*I11</f>
        <v>50176</v>
      </c>
      <c r="P11" s="5">
        <v>1E-3</v>
      </c>
      <c r="Q11" s="7">
        <v>0.15752000000000002</v>
      </c>
      <c r="R11" s="9">
        <f t="shared" si="1"/>
        <v>1.5328854930644136</v>
      </c>
    </row>
    <row r="12" spans="1:21" x14ac:dyDescent="0.25">
      <c r="A12">
        <v>20</v>
      </c>
      <c r="B12" t="s">
        <v>0</v>
      </c>
      <c r="C12" t="s">
        <v>19</v>
      </c>
      <c r="D12" t="s">
        <v>28</v>
      </c>
      <c r="E12" t="s">
        <v>28</v>
      </c>
      <c r="F12">
        <v>64</v>
      </c>
      <c r="G12">
        <v>64</v>
      </c>
      <c r="H12">
        <v>28</v>
      </c>
      <c r="I12">
        <v>28</v>
      </c>
      <c r="J12">
        <v>3</v>
      </c>
      <c r="K12">
        <v>1</v>
      </c>
      <c r="L12" s="2">
        <f>F12*G12*J12*J12</f>
        <v>36864</v>
      </c>
      <c r="M12" s="2">
        <f t="shared" si="0"/>
        <v>50176</v>
      </c>
      <c r="N12" s="2">
        <f t="shared" si="0"/>
        <v>50176</v>
      </c>
      <c r="O12" s="2">
        <f>F12*G12*J12*J12*I12*I12</f>
        <v>28901376</v>
      </c>
      <c r="P12" s="5">
        <v>5.3999999999999999E-2</v>
      </c>
      <c r="Q12" s="7">
        <v>8.5060800000000008</v>
      </c>
      <c r="R12" s="9">
        <f t="shared" si="1"/>
        <v>0.14370801497478877</v>
      </c>
      <c r="S12" s="5">
        <v>0.03</v>
      </c>
      <c r="T12" s="7">
        <v>1.7465999999999999</v>
      </c>
      <c r="U12" s="9">
        <f>(1000000000/2048)*T12/O12</f>
        <v>2.9508353901558183E-2</v>
      </c>
    </row>
    <row r="13" spans="1:21" x14ac:dyDescent="0.25">
      <c r="A13">
        <v>22</v>
      </c>
      <c r="B13" t="s">
        <v>2</v>
      </c>
      <c r="C13" t="s">
        <v>43</v>
      </c>
      <c r="D13" t="s">
        <v>28</v>
      </c>
      <c r="F13">
        <v>64</v>
      </c>
      <c r="G13">
        <v>64</v>
      </c>
      <c r="H13">
        <v>28</v>
      </c>
      <c r="I13">
        <v>28</v>
      </c>
      <c r="L13" s="2">
        <f>2*G13</f>
        <v>128</v>
      </c>
      <c r="M13" s="2">
        <f t="shared" si="0"/>
        <v>50176</v>
      </c>
      <c r="N13" s="2">
        <f t="shared" si="0"/>
        <v>50176</v>
      </c>
      <c r="O13" s="2">
        <f>G13*I13*I13</f>
        <v>50176</v>
      </c>
      <c r="P13" s="5">
        <v>0</v>
      </c>
      <c r="Q13" s="7">
        <v>0</v>
      </c>
      <c r="R13" s="9">
        <f t="shared" si="1"/>
        <v>0</v>
      </c>
    </row>
    <row r="14" spans="1:21" x14ac:dyDescent="0.25">
      <c r="A14">
        <v>24</v>
      </c>
      <c r="B14" t="s">
        <v>4</v>
      </c>
      <c r="C14" t="s">
        <v>20</v>
      </c>
      <c r="D14" t="s">
        <v>28</v>
      </c>
      <c r="E14" t="s">
        <v>29</v>
      </c>
      <c r="F14">
        <v>64</v>
      </c>
      <c r="G14">
        <v>64</v>
      </c>
      <c r="H14">
        <v>28</v>
      </c>
      <c r="I14">
        <v>14</v>
      </c>
      <c r="J14">
        <v>2</v>
      </c>
      <c r="K14">
        <v>2</v>
      </c>
      <c r="L14" s="2"/>
      <c r="M14" s="2">
        <f t="shared" si="0"/>
        <v>50176</v>
      </c>
      <c r="N14" s="2">
        <f t="shared" si="0"/>
        <v>12544</v>
      </c>
      <c r="O14" s="2">
        <f>G14*J14*J14*I14*I14</f>
        <v>50176</v>
      </c>
      <c r="P14" s="5">
        <v>1E-3</v>
      </c>
      <c r="Q14" s="7">
        <v>0.15752000000000002</v>
      </c>
      <c r="R14" s="9">
        <f t="shared" si="1"/>
        <v>1.5328854930644136</v>
      </c>
      <c r="S14" s="5">
        <v>0</v>
      </c>
      <c r="T14" s="7">
        <v>0</v>
      </c>
      <c r="U14" s="9">
        <f>(1000000000/2048)*T14/O14</f>
        <v>0</v>
      </c>
    </row>
    <row r="15" spans="1:21" x14ac:dyDescent="0.25">
      <c r="A15">
        <v>26</v>
      </c>
      <c r="B15" t="s">
        <v>0</v>
      </c>
      <c r="C15" t="s">
        <v>19</v>
      </c>
      <c r="D15" t="s">
        <v>29</v>
      </c>
      <c r="E15" t="s">
        <v>30</v>
      </c>
      <c r="F15">
        <v>64</v>
      </c>
      <c r="G15">
        <v>128</v>
      </c>
      <c r="H15">
        <v>14</v>
      </c>
      <c r="I15">
        <v>14</v>
      </c>
      <c r="J15">
        <v>3</v>
      </c>
      <c r="K15">
        <v>1</v>
      </c>
      <c r="L15" s="2">
        <f>F15*G15*J15*J15</f>
        <v>73728</v>
      </c>
      <c r="M15" s="2">
        <f t="shared" si="0"/>
        <v>12544</v>
      </c>
      <c r="N15" s="2">
        <f t="shared" si="0"/>
        <v>25088</v>
      </c>
      <c r="O15" s="2">
        <f>F15*G15*J15*J15*I15*I15</f>
        <v>14450688</v>
      </c>
      <c r="P15" s="5">
        <v>2.4E-2</v>
      </c>
      <c r="Q15" s="7">
        <v>3.7804800000000003</v>
      </c>
      <c r="R15" s="9">
        <f t="shared" si="1"/>
        <v>0.1277404577553678</v>
      </c>
      <c r="S15" s="5">
        <v>1.4999999999999999E-2</v>
      </c>
      <c r="T15" s="7">
        <v>0.87329999999999997</v>
      </c>
      <c r="U15" s="9">
        <f>(1000000000/2048)*T15/O15</f>
        <v>2.9508353901558183E-2</v>
      </c>
    </row>
    <row r="16" spans="1:21" x14ac:dyDescent="0.25">
      <c r="A16">
        <v>28</v>
      </c>
      <c r="B16" t="s">
        <v>2</v>
      </c>
      <c r="C16" t="s">
        <v>43</v>
      </c>
      <c r="D16" t="s">
        <v>30</v>
      </c>
      <c r="F16">
        <v>128</v>
      </c>
      <c r="G16">
        <v>128</v>
      </c>
      <c r="H16">
        <v>14</v>
      </c>
      <c r="I16">
        <v>14</v>
      </c>
      <c r="L16" s="2">
        <f>2*G16</f>
        <v>256</v>
      </c>
      <c r="M16" s="2">
        <f t="shared" si="0"/>
        <v>25088</v>
      </c>
      <c r="N16" s="2">
        <f t="shared" si="0"/>
        <v>25088</v>
      </c>
      <c r="O16" s="2">
        <f>G16*I16*I16</f>
        <v>25088</v>
      </c>
      <c r="P16" s="5">
        <v>1E-3</v>
      </c>
      <c r="Q16" s="7">
        <v>0.15752000000000002</v>
      </c>
      <c r="R16" s="9">
        <f t="shared" si="1"/>
        <v>3.0657709861288271</v>
      </c>
    </row>
    <row r="17" spans="1:21" x14ac:dyDescent="0.25">
      <c r="A17">
        <v>30</v>
      </c>
      <c r="B17" t="s">
        <v>0</v>
      </c>
      <c r="C17" t="s">
        <v>19</v>
      </c>
      <c r="D17" t="s">
        <v>30</v>
      </c>
      <c r="E17" t="s">
        <v>30</v>
      </c>
      <c r="F17">
        <v>128</v>
      </c>
      <c r="G17">
        <v>128</v>
      </c>
      <c r="H17">
        <v>14</v>
      </c>
      <c r="I17">
        <v>14</v>
      </c>
      <c r="J17">
        <v>3</v>
      </c>
      <c r="K17">
        <v>1</v>
      </c>
      <c r="L17" s="2">
        <f>F17*G17*J17*J17</f>
        <v>147456</v>
      </c>
      <c r="M17" s="2">
        <f t="shared" si="0"/>
        <v>25088</v>
      </c>
      <c r="N17" s="2">
        <f t="shared" si="0"/>
        <v>25088</v>
      </c>
      <c r="O17" s="2">
        <f>F17*G17*J17*J17*I17*I17</f>
        <v>28901376</v>
      </c>
      <c r="P17" s="5">
        <v>5.2999999999999999E-2</v>
      </c>
      <c r="Q17" s="7">
        <v>8.3485600000000009</v>
      </c>
      <c r="R17" s="9">
        <f t="shared" si="1"/>
        <v>0.1410467554382186</v>
      </c>
      <c r="S17" s="5">
        <v>0.03</v>
      </c>
      <c r="T17" s="7">
        <v>1.7465999999999999</v>
      </c>
      <c r="U17" s="9">
        <f>(1000000000/2048)*T17/O17</f>
        <v>2.9508353901558183E-2</v>
      </c>
    </row>
    <row r="18" spans="1:21" x14ac:dyDescent="0.25">
      <c r="A18">
        <v>32</v>
      </c>
      <c r="B18" t="s">
        <v>2</v>
      </c>
      <c r="C18" t="s">
        <v>43</v>
      </c>
      <c r="D18" t="s">
        <v>30</v>
      </c>
      <c r="F18">
        <v>128</v>
      </c>
      <c r="G18">
        <v>128</v>
      </c>
      <c r="H18">
        <v>14</v>
      </c>
      <c r="I18">
        <v>14</v>
      </c>
      <c r="L18" s="2">
        <f>2*G18</f>
        <v>256</v>
      </c>
      <c r="M18" s="2">
        <f t="shared" ref="M18:N31" si="2">F18*H18*H18</f>
        <v>25088</v>
      </c>
      <c r="N18" s="2">
        <f t="shared" si="2"/>
        <v>25088</v>
      </c>
      <c r="O18" s="2">
        <f>G18*I18*I18</f>
        <v>25088</v>
      </c>
      <c r="P18" s="5">
        <v>1E-3</v>
      </c>
      <c r="Q18" s="7">
        <v>0.15752000000000002</v>
      </c>
      <c r="R18" s="9">
        <f t="shared" si="1"/>
        <v>3.0657709861288271</v>
      </c>
    </row>
    <row r="19" spans="1:21" x14ac:dyDescent="0.25">
      <c r="A19">
        <v>34</v>
      </c>
      <c r="B19" t="s">
        <v>0</v>
      </c>
      <c r="C19" t="s">
        <v>19</v>
      </c>
      <c r="D19" t="s">
        <v>30</v>
      </c>
      <c r="E19" t="s">
        <v>30</v>
      </c>
      <c r="F19">
        <v>128</v>
      </c>
      <c r="G19">
        <v>128</v>
      </c>
      <c r="H19">
        <v>14</v>
      </c>
      <c r="I19">
        <v>14</v>
      </c>
      <c r="J19">
        <v>3</v>
      </c>
      <c r="K19">
        <v>1</v>
      </c>
      <c r="L19" s="2">
        <f>F19*G19*J19*J19</f>
        <v>147456</v>
      </c>
      <c r="M19" s="2">
        <f t="shared" si="2"/>
        <v>25088</v>
      </c>
      <c r="N19" s="2">
        <f t="shared" si="2"/>
        <v>25088</v>
      </c>
      <c r="O19" s="2">
        <f>F19*G19*J19*J19*I19*I19</f>
        <v>28901376</v>
      </c>
      <c r="P19" s="5">
        <v>5.1999999999999998E-2</v>
      </c>
      <c r="Q19" s="7">
        <v>8.191040000000001</v>
      </c>
      <c r="R19" s="9">
        <f t="shared" si="1"/>
        <v>0.13838549590164845</v>
      </c>
      <c r="S19" s="5">
        <v>0.03</v>
      </c>
      <c r="T19" s="7">
        <v>1.7465999999999999</v>
      </c>
      <c r="U19" s="9">
        <f>(1000000000/2048)*T19/O19</f>
        <v>2.9508353901558183E-2</v>
      </c>
    </row>
    <row r="20" spans="1:21" x14ac:dyDescent="0.25">
      <c r="A20">
        <v>36</v>
      </c>
      <c r="B20" t="s">
        <v>2</v>
      </c>
      <c r="C20" t="s">
        <v>43</v>
      </c>
      <c r="D20" t="s">
        <v>30</v>
      </c>
      <c r="F20">
        <v>128</v>
      </c>
      <c r="G20">
        <v>128</v>
      </c>
      <c r="H20">
        <v>14</v>
      </c>
      <c r="I20">
        <v>14</v>
      </c>
      <c r="L20" s="2"/>
      <c r="M20" s="2">
        <f t="shared" si="2"/>
        <v>25088</v>
      </c>
      <c r="N20" s="2">
        <f t="shared" si="2"/>
        <v>25088</v>
      </c>
      <c r="O20" s="2">
        <f>G20*I20*I20</f>
        <v>25088</v>
      </c>
      <c r="P20" s="5">
        <v>0</v>
      </c>
      <c r="Q20" s="7">
        <v>0</v>
      </c>
      <c r="R20" s="9">
        <f t="shared" si="1"/>
        <v>0</v>
      </c>
    </row>
    <row r="21" spans="1:21" x14ac:dyDescent="0.25">
      <c r="A21">
        <v>38</v>
      </c>
      <c r="B21" t="s">
        <v>0</v>
      </c>
      <c r="C21" t="s">
        <v>19</v>
      </c>
      <c r="D21" t="s">
        <v>30</v>
      </c>
      <c r="E21" t="s">
        <v>31</v>
      </c>
      <c r="F21">
        <v>128</v>
      </c>
      <c r="G21">
        <v>256</v>
      </c>
      <c r="H21">
        <v>14</v>
      </c>
      <c r="I21">
        <v>14</v>
      </c>
      <c r="J21">
        <v>3</v>
      </c>
      <c r="K21">
        <v>1</v>
      </c>
      <c r="L21" s="2">
        <f>F21*G21*J21*J21</f>
        <v>294912</v>
      </c>
      <c r="M21" s="2">
        <f t="shared" si="2"/>
        <v>25088</v>
      </c>
      <c r="N21" s="2">
        <f t="shared" si="2"/>
        <v>50176</v>
      </c>
      <c r="O21" s="2">
        <f>F21*G21*J21*J21*I21*I21</f>
        <v>57802752</v>
      </c>
      <c r="P21" s="5">
        <v>9.6000000000000002E-2</v>
      </c>
      <c r="Q21" s="7">
        <v>15.121920000000001</v>
      </c>
      <c r="R21" s="9">
        <f t="shared" si="1"/>
        <v>0.1277404577553678</v>
      </c>
      <c r="S21" s="5">
        <v>7.3999999999999996E-2</v>
      </c>
      <c r="T21" s="7">
        <v>4.3082799999999999</v>
      </c>
      <c r="U21" s="9">
        <f>(1000000000/2048)*T21/O21</f>
        <v>3.6393636478588426E-2</v>
      </c>
    </row>
    <row r="22" spans="1:21" x14ac:dyDescent="0.25">
      <c r="A22">
        <v>40</v>
      </c>
      <c r="B22" t="s">
        <v>2</v>
      </c>
      <c r="C22" t="s">
        <v>43</v>
      </c>
      <c r="D22" t="s">
        <v>31</v>
      </c>
      <c r="F22">
        <v>256</v>
      </c>
      <c r="G22">
        <v>256</v>
      </c>
      <c r="H22">
        <v>14</v>
      </c>
      <c r="I22">
        <v>14</v>
      </c>
      <c r="L22" s="2">
        <f>2*G22</f>
        <v>512</v>
      </c>
      <c r="M22" s="2">
        <f t="shared" si="2"/>
        <v>50176</v>
      </c>
      <c r="N22" s="2">
        <f t="shared" si="2"/>
        <v>50176</v>
      </c>
      <c r="O22" s="2">
        <f>G22*I22*I22</f>
        <v>50176</v>
      </c>
      <c r="P22" s="5">
        <v>1E-3</v>
      </c>
      <c r="Q22" s="7">
        <v>0.15752000000000002</v>
      </c>
      <c r="R22" s="9">
        <f t="shared" si="1"/>
        <v>1.5328854930644136</v>
      </c>
    </row>
    <row r="23" spans="1:21" x14ac:dyDescent="0.25">
      <c r="A23">
        <v>42</v>
      </c>
      <c r="B23" t="s">
        <v>4</v>
      </c>
      <c r="C23" t="s">
        <v>20</v>
      </c>
      <c r="D23" t="s">
        <v>31</v>
      </c>
      <c r="E23" t="s">
        <v>32</v>
      </c>
      <c r="F23">
        <v>256</v>
      </c>
      <c r="G23">
        <v>256</v>
      </c>
      <c r="H23">
        <v>14</v>
      </c>
      <c r="I23">
        <v>7</v>
      </c>
      <c r="J23">
        <v>2</v>
      </c>
      <c r="K23">
        <v>2</v>
      </c>
      <c r="L23" s="2"/>
      <c r="M23" s="2">
        <f t="shared" si="2"/>
        <v>50176</v>
      </c>
      <c r="N23" s="2">
        <f t="shared" si="2"/>
        <v>12544</v>
      </c>
      <c r="O23" s="2">
        <f>G23*J23*J23*I23*I23</f>
        <v>50176</v>
      </c>
      <c r="P23" s="5">
        <v>0</v>
      </c>
      <c r="Q23" s="7">
        <v>0</v>
      </c>
      <c r="R23" s="9">
        <f t="shared" si="1"/>
        <v>0</v>
      </c>
      <c r="S23" s="5">
        <v>1E-3</v>
      </c>
      <c r="T23" s="7">
        <v>5.8220000000000001E-2</v>
      </c>
      <c r="U23" s="9">
        <f>(1000000000/2048)*T23/O23</f>
        <v>0.56656039490991705</v>
      </c>
    </row>
    <row r="24" spans="1:21" x14ac:dyDescent="0.25">
      <c r="A24">
        <v>44</v>
      </c>
      <c r="B24" t="s">
        <v>0</v>
      </c>
      <c r="C24" t="s">
        <v>19</v>
      </c>
      <c r="D24" t="s">
        <v>32</v>
      </c>
      <c r="E24" t="s">
        <v>33</v>
      </c>
      <c r="F24">
        <v>256</v>
      </c>
      <c r="G24">
        <v>1024</v>
      </c>
      <c r="H24">
        <v>7</v>
      </c>
      <c r="I24">
        <v>7</v>
      </c>
      <c r="J24">
        <v>1</v>
      </c>
      <c r="K24">
        <v>1</v>
      </c>
      <c r="L24" s="2">
        <f>F24*G24*J24*J24</f>
        <v>262144</v>
      </c>
      <c r="M24" s="2">
        <f t="shared" si="2"/>
        <v>12544</v>
      </c>
      <c r="N24" s="2">
        <f t="shared" si="2"/>
        <v>50176</v>
      </c>
      <c r="O24" s="2">
        <f>F24*G24*J24*J24*I24*I24</f>
        <v>12845056</v>
      </c>
      <c r="P24" s="5">
        <v>2.5999999999999999E-2</v>
      </c>
      <c r="Q24" s="7">
        <v>4.0955200000000005</v>
      </c>
      <c r="R24" s="9">
        <f t="shared" si="1"/>
        <v>0.1556836828893545</v>
      </c>
      <c r="S24" s="5">
        <v>0.09</v>
      </c>
      <c r="T24" s="7">
        <v>5.2397999999999998</v>
      </c>
      <c r="U24" s="9">
        <f>(1000000000/2048)*T24/O24</f>
        <v>0.19918138883551773</v>
      </c>
    </row>
    <row r="25" spans="1:21" x14ac:dyDescent="0.25">
      <c r="A25">
        <v>46</v>
      </c>
      <c r="B25" t="s">
        <v>2</v>
      </c>
      <c r="C25" t="s">
        <v>43</v>
      </c>
      <c r="D25" t="s">
        <v>33</v>
      </c>
      <c r="F25">
        <v>1024</v>
      </c>
      <c r="G25">
        <v>1024</v>
      </c>
      <c r="H25">
        <v>7</v>
      </c>
      <c r="I25">
        <v>7</v>
      </c>
      <c r="L25" s="2">
        <f>2*G25</f>
        <v>2048</v>
      </c>
      <c r="M25" s="2">
        <f t="shared" si="2"/>
        <v>50176</v>
      </c>
      <c r="N25" s="2">
        <f t="shared" si="2"/>
        <v>50176</v>
      </c>
      <c r="O25" s="2">
        <f>G25*I25*I25</f>
        <v>50176</v>
      </c>
      <c r="P25" s="5">
        <v>1E-3</v>
      </c>
      <c r="Q25" s="7">
        <v>0.15752000000000002</v>
      </c>
      <c r="R25" s="9">
        <f t="shared" ref="R25:R34" si="3">(1000000000/2048)*Q25/O25</f>
        <v>1.5328854930644136</v>
      </c>
    </row>
    <row r="26" spans="1:21" x14ac:dyDescent="0.25">
      <c r="A26">
        <v>48</v>
      </c>
      <c r="B26" t="s">
        <v>0</v>
      </c>
      <c r="C26" t="s">
        <v>19</v>
      </c>
      <c r="D26" t="s">
        <v>33</v>
      </c>
      <c r="E26" t="s">
        <v>34</v>
      </c>
      <c r="F26">
        <v>1024</v>
      </c>
      <c r="G26">
        <v>128</v>
      </c>
      <c r="H26">
        <v>7</v>
      </c>
      <c r="I26">
        <v>7</v>
      </c>
      <c r="J26">
        <v>1</v>
      </c>
      <c r="K26">
        <v>1</v>
      </c>
      <c r="L26" s="2">
        <f>F26*G26*J26*J26</f>
        <v>131072</v>
      </c>
      <c r="M26" s="2">
        <f t="shared" si="2"/>
        <v>50176</v>
      </c>
      <c r="N26" s="2">
        <f t="shared" si="2"/>
        <v>6272</v>
      </c>
      <c r="O26" s="2">
        <f>F26*G26*J26*J26*I26*I26</f>
        <v>6422528</v>
      </c>
      <c r="P26" s="5">
        <v>1.4E-2</v>
      </c>
      <c r="Q26" s="7">
        <v>2.2052800000000001</v>
      </c>
      <c r="R26" s="9">
        <f t="shared" si="3"/>
        <v>0.16765935080392019</v>
      </c>
      <c r="S26" s="5">
        <v>0.02</v>
      </c>
      <c r="T26" s="7">
        <v>1.1644000000000001</v>
      </c>
      <c r="U26" s="9">
        <f>(1000000000/2048)*T26/O26</f>
        <v>8.8525061704674543E-2</v>
      </c>
    </row>
    <row r="27" spans="1:21" x14ac:dyDescent="0.25">
      <c r="A27">
        <v>50</v>
      </c>
      <c r="B27" t="s">
        <v>2</v>
      </c>
      <c r="C27" t="s">
        <v>43</v>
      </c>
      <c r="D27" t="s">
        <v>34</v>
      </c>
      <c r="F27">
        <v>128</v>
      </c>
      <c r="G27">
        <v>128</v>
      </c>
      <c r="H27">
        <v>7</v>
      </c>
      <c r="I27">
        <v>7</v>
      </c>
      <c r="L27" s="2">
        <f>2*G27</f>
        <v>256</v>
      </c>
      <c r="M27" s="2">
        <f t="shared" si="2"/>
        <v>6272</v>
      </c>
      <c r="N27" s="2">
        <f t="shared" si="2"/>
        <v>6272</v>
      </c>
      <c r="O27" s="2">
        <f>G27*I27*I27</f>
        <v>6272</v>
      </c>
      <c r="P27" s="5">
        <v>0</v>
      </c>
      <c r="Q27" s="7">
        <v>0</v>
      </c>
      <c r="R27" s="9">
        <f t="shared" si="3"/>
        <v>0</v>
      </c>
    </row>
    <row r="28" spans="1:21" x14ac:dyDescent="0.25">
      <c r="A28">
        <v>52</v>
      </c>
      <c r="B28" t="s">
        <v>0</v>
      </c>
      <c r="C28" t="s">
        <v>19</v>
      </c>
      <c r="D28" t="s">
        <v>34</v>
      </c>
      <c r="E28" t="s">
        <v>34</v>
      </c>
      <c r="F28">
        <v>128</v>
      </c>
      <c r="G28">
        <v>128</v>
      </c>
      <c r="H28">
        <v>7</v>
      </c>
      <c r="I28">
        <v>7</v>
      </c>
      <c r="J28">
        <v>3</v>
      </c>
      <c r="K28">
        <v>1</v>
      </c>
      <c r="L28" s="2">
        <f>F28*G28*J28*J28</f>
        <v>147456</v>
      </c>
      <c r="M28" s="2">
        <f t="shared" si="2"/>
        <v>6272</v>
      </c>
      <c r="N28" s="2">
        <f t="shared" si="2"/>
        <v>6272</v>
      </c>
      <c r="O28" s="2">
        <f>F28*G28*J28*J28*I28*I28</f>
        <v>7225344</v>
      </c>
      <c r="P28" s="5">
        <v>1.2E-2</v>
      </c>
      <c r="Q28" s="7">
        <v>1.8902400000000001</v>
      </c>
      <c r="R28" s="9">
        <f t="shared" si="3"/>
        <v>0.1277404577553678</v>
      </c>
      <c r="S28" s="5">
        <v>7.0000000000000001E-3</v>
      </c>
      <c r="T28" s="7">
        <v>0.40754000000000001</v>
      </c>
      <c r="U28" s="9">
        <f>(1000000000/2048)*T28/O28</f>
        <v>2.754113030812097E-2</v>
      </c>
    </row>
    <row r="29" spans="1:21" x14ac:dyDescent="0.25">
      <c r="A29">
        <v>54</v>
      </c>
      <c r="B29" t="s">
        <v>2</v>
      </c>
      <c r="C29" t="s">
        <v>43</v>
      </c>
      <c r="D29" t="s">
        <v>34</v>
      </c>
      <c r="F29">
        <v>128</v>
      </c>
      <c r="G29">
        <v>128</v>
      </c>
      <c r="H29">
        <v>7</v>
      </c>
      <c r="I29">
        <v>7</v>
      </c>
      <c r="L29" s="2">
        <f>2*G29</f>
        <v>256</v>
      </c>
      <c r="M29" s="2">
        <f t="shared" si="2"/>
        <v>6272</v>
      </c>
      <c r="N29" s="2">
        <f t="shared" si="2"/>
        <v>6272</v>
      </c>
      <c r="O29" s="2">
        <f>G29*I29*I29</f>
        <v>6272</v>
      </c>
      <c r="P29" s="5">
        <v>0</v>
      </c>
      <c r="Q29" s="7">
        <v>0</v>
      </c>
      <c r="R29" s="9">
        <f t="shared" si="3"/>
        <v>0</v>
      </c>
    </row>
    <row r="30" spans="1:21" x14ac:dyDescent="0.25">
      <c r="A30" t="s">
        <v>5</v>
      </c>
      <c r="B30" t="s">
        <v>4</v>
      </c>
      <c r="C30" t="s">
        <v>22</v>
      </c>
      <c r="D30" t="s">
        <v>34</v>
      </c>
      <c r="E30" t="s">
        <v>35</v>
      </c>
      <c r="F30">
        <v>128</v>
      </c>
      <c r="G30">
        <v>128</v>
      </c>
      <c r="H30">
        <v>7</v>
      </c>
      <c r="I30" s="1">
        <v>1</v>
      </c>
      <c r="J30">
        <v>7</v>
      </c>
      <c r="K30">
        <v>7</v>
      </c>
      <c r="L30" s="2"/>
      <c r="M30" s="2">
        <f t="shared" si="2"/>
        <v>6272</v>
      </c>
      <c r="N30" s="2">
        <f t="shared" si="2"/>
        <v>128</v>
      </c>
      <c r="O30" s="2">
        <f>G30*J30*J30*I30*I30</f>
        <v>6272</v>
      </c>
      <c r="P30" s="5">
        <v>0</v>
      </c>
      <c r="Q30" s="7">
        <v>0</v>
      </c>
      <c r="R30" s="9">
        <f t="shared" si="3"/>
        <v>0</v>
      </c>
      <c r="S30" s="5">
        <v>0</v>
      </c>
      <c r="T30" s="7">
        <v>0</v>
      </c>
      <c r="U30" s="9">
        <f>(1000000000/2048)*T30/O30</f>
        <v>0</v>
      </c>
    </row>
    <row r="31" spans="1:21" x14ac:dyDescent="0.25">
      <c r="A31" t="s">
        <v>6</v>
      </c>
      <c r="B31" t="s">
        <v>7</v>
      </c>
      <c r="C31" t="s">
        <v>21</v>
      </c>
      <c r="D31" t="s">
        <v>35</v>
      </c>
      <c r="E31" t="s">
        <v>36</v>
      </c>
      <c r="F31">
        <v>128</v>
      </c>
      <c r="G31">
        <v>1000</v>
      </c>
      <c r="H31" s="1">
        <v>1</v>
      </c>
      <c r="I31" s="1">
        <v>1</v>
      </c>
      <c r="L31" s="2">
        <f>F31*G31</f>
        <v>128000</v>
      </c>
      <c r="M31" s="2">
        <f t="shared" si="2"/>
        <v>128</v>
      </c>
      <c r="N31" s="2">
        <f t="shared" si="2"/>
        <v>1000</v>
      </c>
      <c r="O31" s="2">
        <f>F31*G31*I31*I31</f>
        <v>128000</v>
      </c>
      <c r="P31" s="5">
        <v>2E-3</v>
      </c>
      <c r="Q31" s="7">
        <v>0.31504000000000004</v>
      </c>
      <c r="R31" s="9">
        <f t="shared" si="3"/>
        <v>1.2017822265625002</v>
      </c>
      <c r="S31" s="5">
        <v>0</v>
      </c>
      <c r="T31" s="7">
        <v>0</v>
      </c>
      <c r="U31" s="9">
        <f>(1000000000/2048)*T31/O31</f>
        <v>0</v>
      </c>
    </row>
    <row r="32" spans="1:21" x14ac:dyDescent="0.25">
      <c r="C32" t="s">
        <v>23</v>
      </c>
      <c r="D32" t="s">
        <v>36</v>
      </c>
      <c r="F32">
        <v>1000</v>
      </c>
      <c r="G32">
        <v>1000</v>
      </c>
      <c r="H32" s="1">
        <v>1</v>
      </c>
      <c r="I32" s="1">
        <v>1</v>
      </c>
      <c r="L32" s="2">
        <f t="shared" ref="L32" si="4">G32</f>
        <v>1000</v>
      </c>
      <c r="M32" s="2">
        <f t="shared" ref="M32" si="5">F32*H32*H32</f>
        <v>1000</v>
      </c>
      <c r="N32" s="2">
        <f t="shared" ref="N32" si="6">G32*I32*I32</f>
        <v>1000</v>
      </c>
      <c r="O32" s="2">
        <f t="shared" ref="O32" si="7">G32*I32*I32</f>
        <v>1000</v>
      </c>
      <c r="P32" s="5">
        <v>0</v>
      </c>
      <c r="Q32" s="7">
        <v>0</v>
      </c>
      <c r="R32" s="9">
        <f t="shared" si="3"/>
        <v>0</v>
      </c>
      <c r="S32" s="5">
        <v>0</v>
      </c>
      <c r="T32" s="7">
        <v>0</v>
      </c>
      <c r="U32" s="9">
        <f>(1000000000/2048)*T32/O32</f>
        <v>0</v>
      </c>
    </row>
    <row r="33" spans="3:21" s="3" customFormat="1" x14ac:dyDescent="0.25">
      <c r="C33" s="3" t="s">
        <v>24</v>
      </c>
      <c r="D33" s="3" t="s">
        <v>36</v>
      </c>
      <c r="F33" s="3">
        <v>1000</v>
      </c>
      <c r="G33" s="4">
        <v>1</v>
      </c>
      <c r="H33" s="4">
        <v>1</v>
      </c>
      <c r="I33" s="4">
        <v>1</v>
      </c>
      <c r="L33" s="2">
        <f t="shared" ref="L33" si="8">G33</f>
        <v>1</v>
      </c>
      <c r="M33" s="2">
        <f t="shared" ref="M33" si="9">F33*H33*H33</f>
        <v>1000</v>
      </c>
      <c r="N33" s="2">
        <f t="shared" ref="N33" si="10">G33*I33*I33</f>
        <v>1</v>
      </c>
      <c r="O33" s="2">
        <f t="shared" ref="O33" si="11">G33*I33*I33</f>
        <v>1</v>
      </c>
      <c r="P33" s="6">
        <v>0</v>
      </c>
      <c r="Q33" s="8">
        <v>0</v>
      </c>
      <c r="R33" s="9">
        <f t="shared" si="3"/>
        <v>0</v>
      </c>
      <c r="S33" s="6">
        <v>0</v>
      </c>
      <c r="T33" s="8">
        <v>0</v>
      </c>
      <c r="U33" s="9">
        <f>(1000000000/2048)*T33/O33</f>
        <v>0</v>
      </c>
    </row>
    <row r="34" spans="3:21" s="10" customFormat="1" x14ac:dyDescent="0.25">
      <c r="L34" s="11"/>
      <c r="M34" s="11"/>
      <c r="N34" s="11"/>
      <c r="O34" s="11">
        <f>SUM(O2:O33)</f>
        <v>428876649</v>
      </c>
      <c r="P34" s="12">
        <f>SUM(P2:P33)</f>
        <v>0.8530000000000002</v>
      </c>
      <c r="Q34" s="13">
        <f>SUM(Q2:Q33)</f>
        <v>134.36456000000004</v>
      </c>
      <c r="R34" s="14">
        <f t="shared" si="3"/>
        <v>0.15297567602590559</v>
      </c>
      <c r="S34" s="12">
        <f>SUM(S2:S33)</f>
        <v>0.6090000000000001</v>
      </c>
      <c r="T34" s="13">
        <f>SUM(T2:T33)</f>
        <v>35.455980000000004</v>
      </c>
      <c r="U34" s="14">
        <f>(1000000000/2048)*T34/O34</f>
        <v>4.0367061892369438E-2</v>
      </c>
    </row>
    <row r="35" spans="3:21" x14ac:dyDescent="0.25">
      <c r="L35" s="2"/>
      <c r="M35" s="2"/>
      <c r="N35" s="2"/>
      <c r="O35" s="2"/>
    </row>
    <row r="36" spans="3:21" x14ac:dyDescent="0.25">
      <c r="L36" s="2"/>
      <c r="M36" s="2"/>
      <c r="N36" s="2"/>
      <c r="O36" s="2"/>
    </row>
    <row r="37" spans="3:21" x14ac:dyDescent="0.25">
      <c r="L37" s="2"/>
      <c r="M37" s="2"/>
      <c r="N37" s="2"/>
      <c r="O37" s="2"/>
    </row>
    <row r="38" spans="3:21" x14ac:dyDescent="0.25">
      <c r="L38" s="2"/>
      <c r="M38" s="2"/>
      <c r="N38" s="2"/>
      <c r="O38" s="2"/>
    </row>
    <row r="39" spans="3:21" x14ac:dyDescent="0.25">
      <c r="L39" s="2"/>
      <c r="M39" s="2"/>
      <c r="N39" s="2"/>
      <c r="O39" s="2"/>
    </row>
    <row r="40" spans="3:21" x14ac:dyDescent="0.25">
      <c r="L40" s="2"/>
      <c r="M40" s="2"/>
      <c r="N40" s="2"/>
      <c r="O40" s="2"/>
    </row>
    <row r="41" spans="3:21" x14ac:dyDescent="0.25">
      <c r="L41" s="2"/>
      <c r="M41" s="2"/>
      <c r="N41" s="2"/>
      <c r="O41" s="2"/>
    </row>
    <row r="42" spans="3:21" x14ac:dyDescent="0.25">
      <c r="L42" s="2"/>
      <c r="M42" s="2"/>
      <c r="N42" s="2"/>
      <c r="O42" s="2"/>
    </row>
    <row r="43" spans="3:21" x14ac:dyDescent="0.25">
      <c r="L43" s="2"/>
      <c r="M43" s="2"/>
      <c r="N43" s="2"/>
      <c r="O43" s="2"/>
    </row>
    <row r="44" spans="3:21" x14ac:dyDescent="0.25">
      <c r="L44" s="2"/>
      <c r="M44" s="2"/>
      <c r="N44" s="2"/>
      <c r="O44" s="2"/>
    </row>
    <row r="45" spans="3:21" x14ac:dyDescent="0.25">
      <c r="L45" s="2"/>
      <c r="M45" s="2"/>
      <c r="N45" s="2"/>
      <c r="O45" s="2"/>
    </row>
    <row r="46" spans="3:21" x14ac:dyDescent="0.25">
      <c r="L46" s="2"/>
      <c r="M46" s="2"/>
      <c r="N46" s="2"/>
      <c r="O46" s="2"/>
    </row>
    <row r="47" spans="3:21" x14ac:dyDescent="0.25">
      <c r="L47" s="2"/>
      <c r="M47" s="2"/>
      <c r="N47" s="2"/>
      <c r="O47" s="2"/>
    </row>
    <row r="48" spans="3:21" x14ac:dyDescent="0.25">
      <c r="L48" s="2"/>
      <c r="M48" s="2"/>
      <c r="N48" s="2"/>
      <c r="O48" s="2"/>
    </row>
    <row r="49" spans="12:15" x14ac:dyDescent="0.25">
      <c r="L49" s="2"/>
      <c r="M49" s="2"/>
      <c r="N49" s="2"/>
      <c r="O49" s="2"/>
    </row>
    <row r="50" spans="12:15" x14ac:dyDescent="0.25">
      <c r="L50" s="2"/>
      <c r="M50" s="2"/>
      <c r="N50" s="2"/>
      <c r="O50" s="2"/>
    </row>
    <row r="51" spans="12:15" x14ac:dyDescent="0.25">
      <c r="L51" s="2"/>
      <c r="M51" s="2"/>
      <c r="N51" s="2"/>
      <c r="O51" s="2"/>
    </row>
  </sheetData>
  <conditionalFormatting sqref="S35:S1048576 S1:S33">
    <cfRule type="colorScale" priority="1">
      <colorScale>
        <cfvo type="min"/>
        <cfvo type="max"/>
        <color rgb="FFFCFCFF"/>
        <color rgb="FFF8696B"/>
      </colorScale>
    </cfRule>
  </conditionalFormatting>
  <conditionalFormatting sqref="T35:T1048576 T1:T33">
    <cfRule type="colorScale" priority="7">
      <colorScale>
        <cfvo type="min"/>
        <cfvo type="max"/>
        <color rgb="FFFCFCFF"/>
        <color rgb="FFF8696B"/>
      </colorScale>
    </cfRule>
  </conditionalFormatting>
  <conditionalFormatting sqref="U35:U1048576 U1:U33">
    <cfRule type="colorScale" priority="6">
      <colorScale>
        <cfvo type="min"/>
        <cfvo type="max"/>
        <color rgb="FFFCFCFF"/>
        <color rgb="FFF8696B"/>
      </colorScale>
    </cfRule>
  </conditionalFormatting>
  <conditionalFormatting sqref="L2:N33">
    <cfRule type="colorScale" priority="295">
      <colorScale>
        <cfvo type="min"/>
        <cfvo type="max"/>
        <color rgb="FFFCFCFF"/>
        <color theme="4"/>
      </colorScale>
    </cfRule>
  </conditionalFormatting>
  <conditionalFormatting sqref="O2:O33">
    <cfRule type="colorScale" priority="297">
      <colorScale>
        <cfvo type="min"/>
        <cfvo type="max"/>
        <color rgb="FFFCFCFF"/>
        <color rgb="FFF8696B"/>
      </colorScale>
    </cfRule>
  </conditionalFormatting>
  <conditionalFormatting sqref="P2:P33">
    <cfRule type="colorScale" priority="299">
      <colorScale>
        <cfvo type="min"/>
        <cfvo type="max"/>
        <color rgb="FFFCFCFF"/>
        <color rgb="FFF8696B"/>
      </colorScale>
    </cfRule>
  </conditionalFormatting>
  <conditionalFormatting sqref="Q2:Q33">
    <cfRule type="colorScale" priority="301">
      <colorScale>
        <cfvo type="min"/>
        <cfvo type="max"/>
        <color rgb="FFFCFCFF"/>
        <color rgb="FFF8696B"/>
      </colorScale>
    </cfRule>
  </conditionalFormatting>
  <conditionalFormatting sqref="R2:R33">
    <cfRule type="colorScale" priority="303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34B7-5293-4712-B11A-60974B0CBB1B}">
  <dimension ref="A1:L80"/>
  <sheetViews>
    <sheetView zoomScale="145" zoomScaleNormal="145" workbookViewId="0">
      <selection activeCell="J2" sqref="J2"/>
    </sheetView>
  </sheetViews>
  <sheetFormatPr defaultRowHeight="15" x14ac:dyDescent="0.25"/>
  <cols>
    <col min="1" max="1" width="8.85546875" bestFit="1" customWidth="1"/>
    <col min="2" max="2" width="13.140625" bestFit="1" customWidth="1"/>
    <col min="3" max="3" width="11" bestFit="1" customWidth="1"/>
    <col min="4" max="4" width="12.28515625" bestFit="1" customWidth="1"/>
    <col min="5" max="5" width="6.7109375" bestFit="1" customWidth="1"/>
    <col min="6" max="6" width="8" bestFit="1" customWidth="1"/>
    <col min="7" max="7" width="10.7109375" bestFit="1" customWidth="1"/>
    <col min="8" max="8" width="10.140625" bestFit="1" customWidth="1"/>
    <col min="9" max="9" width="10.5703125" bestFit="1" customWidth="1"/>
    <col min="10" max="10" width="14" bestFit="1" customWidth="1"/>
    <col min="11" max="11" width="15.28515625" bestFit="1" customWidth="1"/>
    <col min="12" max="12" width="11.7109375" bestFit="1" customWidth="1"/>
    <col min="13" max="13" width="5.42578125" bestFit="1" customWidth="1"/>
    <col min="14" max="14" width="6.42578125" bestFit="1" customWidth="1"/>
    <col min="15" max="15" width="2" bestFit="1" customWidth="1"/>
    <col min="16" max="16" width="2.7109375" bestFit="1" customWidth="1"/>
    <col min="17" max="17" width="5.42578125" bestFit="1" customWidth="1"/>
  </cols>
  <sheetData>
    <row r="1" spans="1:12" x14ac:dyDescent="0.25"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</row>
    <row r="2" spans="1:12" x14ac:dyDescent="0.25">
      <c r="A2">
        <v>0</v>
      </c>
      <c r="B2" t="s">
        <v>0</v>
      </c>
      <c r="C2">
        <v>3</v>
      </c>
      <c r="D2">
        <v>32</v>
      </c>
      <c r="E2">
        <v>224</v>
      </c>
      <c r="F2">
        <v>112</v>
      </c>
      <c r="G2">
        <v>3</v>
      </c>
      <c r="H2">
        <v>2</v>
      </c>
      <c r="I2" s="2">
        <f>C2*D2*G2*G2</f>
        <v>864</v>
      </c>
      <c r="J2" s="2">
        <f t="shared" ref="J2:J33" si="0">C2*E2*E2</f>
        <v>150528</v>
      </c>
      <c r="K2" s="2">
        <f t="shared" ref="K2:K33" si="1">D2*F2*F2</f>
        <v>401408</v>
      </c>
      <c r="L2" s="2">
        <f>C2*D2*G2*G2*F2*F2</f>
        <v>10838016</v>
      </c>
    </row>
    <row r="3" spans="1:12" x14ac:dyDescent="0.25">
      <c r="A3">
        <v>1</v>
      </c>
      <c r="B3" t="s">
        <v>1</v>
      </c>
      <c r="C3">
        <v>32</v>
      </c>
      <c r="D3">
        <v>32</v>
      </c>
      <c r="E3">
        <v>112</v>
      </c>
      <c r="F3">
        <v>112</v>
      </c>
      <c r="I3" s="2">
        <f>D3</f>
        <v>32</v>
      </c>
      <c r="J3" s="2">
        <f t="shared" si="0"/>
        <v>401408</v>
      </c>
      <c r="K3" s="2">
        <f t="shared" si="1"/>
        <v>401408</v>
      </c>
      <c r="L3" s="2">
        <f>D3*F3*F3</f>
        <v>401408</v>
      </c>
    </row>
    <row r="4" spans="1:12" x14ac:dyDescent="0.25">
      <c r="A4">
        <v>2</v>
      </c>
      <c r="B4" t="s">
        <v>2</v>
      </c>
      <c r="C4">
        <v>32</v>
      </c>
      <c r="D4">
        <v>32</v>
      </c>
      <c r="E4">
        <v>112</v>
      </c>
      <c r="F4">
        <v>112</v>
      </c>
      <c r="I4" s="2"/>
      <c r="J4" s="2">
        <f t="shared" si="0"/>
        <v>401408</v>
      </c>
      <c r="K4" s="2">
        <f t="shared" si="1"/>
        <v>401408</v>
      </c>
      <c r="L4" s="2">
        <f>D4*F4*F4</f>
        <v>401408</v>
      </c>
    </row>
    <row r="5" spans="1:12" x14ac:dyDescent="0.25">
      <c r="A5">
        <v>3</v>
      </c>
      <c r="B5" t="s">
        <v>3</v>
      </c>
      <c r="C5">
        <v>32</v>
      </c>
      <c r="D5">
        <v>32</v>
      </c>
      <c r="E5">
        <v>112</v>
      </c>
      <c r="F5">
        <v>112</v>
      </c>
      <c r="I5" s="2"/>
      <c r="J5" s="2">
        <f t="shared" si="0"/>
        <v>401408</v>
      </c>
      <c r="K5" s="2">
        <f t="shared" si="1"/>
        <v>401408</v>
      </c>
      <c r="L5" s="2">
        <f>D5*F5*F5</f>
        <v>401408</v>
      </c>
    </row>
    <row r="6" spans="1:12" x14ac:dyDescent="0.25">
      <c r="A6">
        <v>4</v>
      </c>
      <c r="B6" t="s">
        <v>0</v>
      </c>
      <c r="C6">
        <v>32</v>
      </c>
      <c r="D6">
        <v>64</v>
      </c>
      <c r="E6">
        <v>112</v>
      </c>
      <c r="F6">
        <v>56</v>
      </c>
      <c r="G6">
        <v>3</v>
      </c>
      <c r="H6">
        <v>2</v>
      </c>
      <c r="I6" s="2">
        <f>C6*D6*G6*G6</f>
        <v>18432</v>
      </c>
      <c r="J6" s="2">
        <f t="shared" si="0"/>
        <v>401408</v>
      </c>
      <c r="K6" s="2">
        <f t="shared" si="1"/>
        <v>200704</v>
      </c>
      <c r="L6" s="2">
        <f>C6*D6*G6*G6*F6*F6</f>
        <v>57802752</v>
      </c>
    </row>
    <row r="7" spans="1:12" x14ac:dyDescent="0.25">
      <c r="A7">
        <v>5</v>
      </c>
      <c r="B7" t="s">
        <v>1</v>
      </c>
      <c r="C7">
        <v>64</v>
      </c>
      <c r="D7">
        <v>64</v>
      </c>
      <c r="E7">
        <v>56</v>
      </c>
      <c r="F7">
        <v>56</v>
      </c>
      <c r="I7" s="2">
        <f>D7</f>
        <v>64</v>
      </c>
      <c r="J7" s="2">
        <f t="shared" si="0"/>
        <v>200704</v>
      </c>
      <c r="K7" s="2">
        <f t="shared" si="1"/>
        <v>200704</v>
      </c>
      <c r="L7" s="2">
        <f>D7*F7*F7</f>
        <v>200704</v>
      </c>
    </row>
    <row r="8" spans="1:12" x14ac:dyDescent="0.25">
      <c r="A8">
        <v>6</v>
      </c>
      <c r="B8" t="s">
        <v>2</v>
      </c>
      <c r="C8">
        <v>64</v>
      </c>
      <c r="D8">
        <v>64</v>
      </c>
      <c r="E8">
        <v>56</v>
      </c>
      <c r="F8">
        <v>56</v>
      </c>
      <c r="I8" s="2"/>
      <c r="J8" s="2">
        <f t="shared" si="0"/>
        <v>200704</v>
      </c>
      <c r="K8" s="2">
        <f t="shared" si="1"/>
        <v>200704</v>
      </c>
      <c r="L8" s="2">
        <f>D8*F8*F8</f>
        <v>200704</v>
      </c>
    </row>
    <row r="9" spans="1:12" x14ac:dyDescent="0.25">
      <c r="A9">
        <v>7</v>
      </c>
      <c r="B9" t="s">
        <v>3</v>
      </c>
      <c r="C9">
        <v>64</v>
      </c>
      <c r="D9">
        <v>64</v>
      </c>
      <c r="E9">
        <v>56</v>
      </c>
      <c r="F9">
        <v>56</v>
      </c>
      <c r="I9" s="2"/>
      <c r="J9" s="2">
        <f t="shared" si="0"/>
        <v>200704</v>
      </c>
      <c r="K9" s="2">
        <f t="shared" si="1"/>
        <v>200704</v>
      </c>
      <c r="L9" s="2">
        <f>D9*F9*F9</f>
        <v>200704</v>
      </c>
    </row>
    <row r="10" spans="1:12" x14ac:dyDescent="0.25">
      <c r="A10">
        <v>8</v>
      </c>
      <c r="B10" t="s">
        <v>0</v>
      </c>
      <c r="C10">
        <v>64</v>
      </c>
      <c r="D10">
        <v>64</v>
      </c>
      <c r="E10">
        <v>56</v>
      </c>
      <c r="F10">
        <v>56</v>
      </c>
      <c r="G10">
        <v>3</v>
      </c>
      <c r="H10">
        <v>1</v>
      </c>
      <c r="I10" s="2">
        <f>C10*D10*G10*G10</f>
        <v>36864</v>
      </c>
      <c r="J10" s="2">
        <f t="shared" si="0"/>
        <v>200704</v>
      </c>
      <c r="K10" s="2">
        <f t="shared" si="1"/>
        <v>200704</v>
      </c>
      <c r="L10" s="2">
        <f>C10*D10*G10*G10*F10*F10</f>
        <v>115605504</v>
      </c>
    </row>
    <row r="11" spans="1:12" x14ac:dyDescent="0.25">
      <c r="A11">
        <v>9</v>
      </c>
      <c r="B11" t="s">
        <v>1</v>
      </c>
      <c r="C11">
        <v>64</v>
      </c>
      <c r="D11">
        <v>64</v>
      </c>
      <c r="E11">
        <v>56</v>
      </c>
      <c r="F11">
        <v>56</v>
      </c>
      <c r="I11" s="2">
        <f>D11</f>
        <v>64</v>
      </c>
      <c r="J11" s="2">
        <f t="shared" si="0"/>
        <v>200704</v>
      </c>
      <c r="K11" s="2">
        <f t="shared" si="1"/>
        <v>200704</v>
      </c>
      <c r="L11" s="2">
        <f>D11*F11*F11</f>
        <v>200704</v>
      </c>
    </row>
    <row r="12" spans="1:12" x14ac:dyDescent="0.25">
      <c r="A12">
        <v>10</v>
      </c>
      <c r="B12" t="s">
        <v>2</v>
      </c>
      <c r="C12">
        <v>64</v>
      </c>
      <c r="D12">
        <v>64</v>
      </c>
      <c r="E12">
        <v>56</v>
      </c>
      <c r="F12">
        <v>56</v>
      </c>
      <c r="I12" s="2"/>
      <c r="J12" s="2">
        <f t="shared" si="0"/>
        <v>200704</v>
      </c>
      <c r="K12" s="2">
        <f t="shared" si="1"/>
        <v>200704</v>
      </c>
      <c r="L12" s="2">
        <f>D12*F12*F12</f>
        <v>200704</v>
      </c>
    </row>
    <row r="13" spans="1:12" x14ac:dyDescent="0.25">
      <c r="A13">
        <v>11</v>
      </c>
      <c r="B13" t="s">
        <v>3</v>
      </c>
      <c r="C13">
        <v>64</v>
      </c>
      <c r="D13">
        <v>64</v>
      </c>
      <c r="E13">
        <v>56</v>
      </c>
      <c r="F13">
        <v>56</v>
      </c>
      <c r="I13" s="2"/>
      <c r="J13" s="2">
        <f t="shared" si="0"/>
        <v>200704</v>
      </c>
      <c r="K13" s="2">
        <f t="shared" si="1"/>
        <v>200704</v>
      </c>
      <c r="L13" s="2">
        <f>D13*F13*F13</f>
        <v>200704</v>
      </c>
    </row>
    <row r="14" spans="1:12" x14ac:dyDescent="0.25">
      <c r="A14">
        <v>12</v>
      </c>
      <c r="B14" t="s">
        <v>0</v>
      </c>
      <c r="C14">
        <v>64</v>
      </c>
      <c r="D14">
        <v>64</v>
      </c>
      <c r="E14">
        <v>56</v>
      </c>
      <c r="F14">
        <v>28</v>
      </c>
      <c r="G14">
        <v>3</v>
      </c>
      <c r="H14">
        <v>2</v>
      </c>
      <c r="I14" s="2">
        <f>C14*D14*G14*G14</f>
        <v>36864</v>
      </c>
      <c r="J14" s="2">
        <f t="shared" si="0"/>
        <v>200704</v>
      </c>
      <c r="K14" s="2">
        <f t="shared" si="1"/>
        <v>50176</v>
      </c>
      <c r="L14" s="2">
        <f>C14*D14*G14*G14*F14*F14</f>
        <v>28901376</v>
      </c>
    </row>
    <row r="15" spans="1:12" x14ac:dyDescent="0.25">
      <c r="A15">
        <v>13</v>
      </c>
      <c r="B15" t="s">
        <v>1</v>
      </c>
      <c r="C15">
        <v>64</v>
      </c>
      <c r="D15">
        <v>64</v>
      </c>
      <c r="E15">
        <v>28</v>
      </c>
      <c r="F15">
        <v>28</v>
      </c>
      <c r="I15" s="2">
        <f>D15</f>
        <v>64</v>
      </c>
      <c r="J15" s="2">
        <f t="shared" si="0"/>
        <v>50176</v>
      </c>
      <c r="K15" s="2">
        <f t="shared" si="1"/>
        <v>50176</v>
      </c>
      <c r="L15" s="2">
        <f>D15*F15*F15</f>
        <v>50176</v>
      </c>
    </row>
    <row r="16" spans="1:12" x14ac:dyDescent="0.25">
      <c r="A16">
        <v>14</v>
      </c>
      <c r="B16" t="s">
        <v>2</v>
      </c>
      <c r="C16">
        <v>64</v>
      </c>
      <c r="D16">
        <v>64</v>
      </c>
      <c r="E16">
        <v>28</v>
      </c>
      <c r="F16">
        <v>28</v>
      </c>
      <c r="I16" s="2"/>
      <c r="J16" s="2">
        <f t="shared" si="0"/>
        <v>50176</v>
      </c>
      <c r="K16" s="2">
        <f t="shared" si="1"/>
        <v>50176</v>
      </c>
      <c r="L16" s="2">
        <f>D16*F16*F16</f>
        <v>50176</v>
      </c>
    </row>
    <row r="17" spans="1:12" x14ac:dyDescent="0.25">
      <c r="A17">
        <v>15</v>
      </c>
      <c r="B17" t="s">
        <v>3</v>
      </c>
      <c r="C17">
        <v>64</v>
      </c>
      <c r="D17">
        <v>64</v>
      </c>
      <c r="E17">
        <v>28</v>
      </c>
      <c r="F17">
        <v>28</v>
      </c>
      <c r="I17" s="2"/>
      <c r="J17" s="2">
        <f t="shared" si="0"/>
        <v>50176</v>
      </c>
      <c r="K17" s="2">
        <f t="shared" si="1"/>
        <v>50176</v>
      </c>
      <c r="L17" s="2">
        <f>D17*F17*F17</f>
        <v>50176</v>
      </c>
    </row>
    <row r="18" spans="1:12" x14ac:dyDescent="0.25">
      <c r="A18">
        <v>16</v>
      </c>
      <c r="B18" t="s">
        <v>0</v>
      </c>
      <c r="C18">
        <v>64</v>
      </c>
      <c r="D18">
        <v>64</v>
      </c>
      <c r="E18">
        <v>28</v>
      </c>
      <c r="F18">
        <v>28</v>
      </c>
      <c r="G18">
        <v>3</v>
      </c>
      <c r="H18">
        <v>1</v>
      </c>
      <c r="I18" s="2">
        <f>C18*D18*G18*G18</f>
        <v>36864</v>
      </c>
      <c r="J18" s="2">
        <f t="shared" si="0"/>
        <v>50176</v>
      </c>
      <c r="K18" s="2">
        <f t="shared" si="1"/>
        <v>50176</v>
      </c>
      <c r="L18" s="2">
        <f>C18*D18*G18*G18*F18*F18</f>
        <v>28901376</v>
      </c>
    </row>
    <row r="19" spans="1:12" x14ac:dyDescent="0.25">
      <c r="A19">
        <v>17</v>
      </c>
      <c r="B19" t="s">
        <v>1</v>
      </c>
      <c r="C19">
        <v>64</v>
      </c>
      <c r="D19">
        <v>64</v>
      </c>
      <c r="E19">
        <v>28</v>
      </c>
      <c r="F19">
        <v>28</v>
      </c>
      <c r="I19" s="2">
        <f>D19</f>
        <v>64</v>
      </c>
      <c r="J19" s="2">
        <f t="shared" si="0"/>
        <v>50176</v>
      </c>
      <c r="K19" s="2">
        <f t="shared" si="1"/>
        <v>50176</v>
      </c>
      <c r="L19" s="2">
        <f>D19*F19*F19</f>
        <v>50176</v>
      </c>
    </row>
    <row r="20" spans="1:12" x14ac:dyDescent="0.25">
      <c r="A20">
        <v>18</v>
      </c>
      <c r="B20" t="s">
        <v>2</v>
      </c>
      <c r="C20">
        <v>64</v>
      </c>
      <c r="D20">
        <v>64</v>
      </c>
      <c r="E20">
        <v>28</v>
      </c>
      <c r="F20">
        <v>28</v>
      </c>
      <c r="I20" s="2"/>
      <c r="J20" s="2">
        <f t="shared" si="0"/>
        <v>50176</v>
      </c>
      <c r="K20" s="2">
        <f t="shared" si="1"/>
        <v>50176</v>
      </c>
      <c r="L20" s="2">
        <f>D20*F20*F20</f>
        <v>50176</v>
      </c>
    </row>
    <row r="21" spans="1:12" x14ac:dyDescent="0.25">
      <c r="A21">
        <v>19</v>
      </c>
      <c r="B21" t="s">
        <v>3</v>
      </c>
      <c r="C21">
        <v>64</v>
      </c>
      <c r="D21">
        <v>64</v>
      </c>
      <c r="E21">
        <v>28</v>
      </c>
      <c r="F21">
        <v>28</v>
      </c>
      <c r="I21" s="2"/>
      <c r="J21" s="2">
        <f t="shared" si="0"/>
        <v>50176</v>
      </c>
      <c r="K21" s="2">
        <f t="shared" si="1"/>
        <v>50176</v>
      </c>
      <c r="L21" s="2">
        <f>D21*F21*F21</f>
        <v>50176</v>
      </c>
    </row>
    <row r="22" spans="1:12" x14ac:dyDescent="0.25">
      <c r="A22">
        <v>20</v>
      </c>
      <c r="B22" t="s">
        <v>0</v>
      </c>
      <c r="C22">
        <v>64</v>
      </c>
      <c r="D22">
        <v>64</v>
      </c>
      <c r="E22">
        <v>28</v>
      </c>
      <c r="F22">
        <v>28</v>
      </c>
      <c r="G22">
        <v>3</v>
      </c>
      <c r="H22">
        <v>1</v>
      </c>
      <c r="I22" s="2">
        <f>C22*D22*G22*G22</f>
        <v>36864</v>
      </c>
      <c r="J22" s="2">
        <f t="shared" si="0"/>
        <v>50176</v>
      </c>
      <c r="K22" s="2">
        <f t="shared" si="1"/>
        <v>50176</v>
      </c>
      <c r="L22" s="2">
        <f>C22*D22*G22*G22*F22*F22</f>
        <v>28901376</v>
      </c>
    </row>
    <row r="23" spans="1:12" x14ac:dyDescent="0.25">
      <c r="A23">
        <v>21</v>
      </c>
      <c r="B23" t="s">
        <v>1</v>
      </c>
      <c r="C23">
        <v>64</v>
      </c>
      <c r="D23">
        <v>64</v>
      </c>
      <c r="E23">
        <v>28</v>
      </c>
      <c r="F23">
        <v>28</v>
      </c>
      <c r="I23" s="2">
        <f>D23</f>
        <v>64</v>
      </c>
      <c r="J23" s="2">
        <f t="shared" si="0"/>
        <v>50176</v>
      </c>
      <c r="K23" s="2">
        <f t="shared" si="1"/>
        <v>50176</v>
      </c>
      <c r="L23" s="2">
        <f>D23*F23*F23</f>
        <v>50176</v>
      </c>
    </row>
    <row r="24" spans="1:12" x14ac:dyDescent="0.25">
      <c r="A24">
        <v>22</v>
      </c>
      <c r="B24" t="s">
        <v>2</v>
      </c>
      <c r="C24">
        <v>64</v>
      </c>
      <c r="D24">
        <v>64</v>
      </c>
      <c r="E24">
        <v>28</v>
      </c>
      <c r="F24">
        <v>28</v>
      </c>
      <c r="I24" s="2"/>
      <c r="J24" s="2">
        <f t="shared" si="0"/>
        <v>50176</v>
      </c>
      <c r="K24" s="2">
        <f t="shared" si="1"/>
        <v>50176</v>
      </c>
      <c r="L24" s="2">
        <f>D24*F24*F24</f>
        <v>50176</v>
      </c>
    </row>
    <row r="25" spans="1:12" x14ac:dyDescent="0.25">
      <c r="A25">
        <v>23</v>
      </c>
      <c r="B25" t="s">
        <v>3</v>
      </c>
      <c r="C25">
        <v>64</v>
      </c>
      <c r="D25">
        <v>64</v>
      </c>
      <c r="E25">
        <v>28</v>
      </c>
      <c r="F25">
        <v>28</v>
      </c>
      <c r="I25" s="2"/>
      <c r="J25" s="2">
        <f t="shared" si="0"/>
        <v>50176</v>
      </c>
      <c r="K25" s="2">
        <f t="shared" si="1"/>
        <v>50176</v>
      </c>
      <c r="L25" s="2">
        <f>D25*F25*F25</f>
        <v>50176</v>
      </c>
    </row>
    <row r="26" spans="1:12" x14ac:dyDescent="0.25">
      <c r="A26">
        <v>24</v>
      </c>
      <c r="B26" t="s">
        <v>4</v>
      </c>
      <c r="C26">
        <v>64</v>
      </c>
      <c r="D26">
        <v>64</v>
      </c>
      <c r="E26">
        <v>28</v>
      </c>
      <c r="F26">
        <v>14</v>
      </c>
      <c r="G26">
        <v>2</v>
      </c>
      <c r="H26">
        <v>2</v>
      </c>
      <c r="I26" s="2"/>
      <c r="J26" s="2">
        <f t="shared" si="0"/>
        <v>50176</v>
      </c>
      <c r="K26" s="2">
        <f t="shared" si="1"/>
        <v>12544</v>
      </c>
      <c r="L26" s="2">
        <f>D26*G26*G26*F26*F26</f>
        <v>50176</v>
      </c>
    </row>
    <row r="27" spans="1:12" x14ac:dyDescent="0.25">
      <c r="A27">
        <v>25</v>
      </c>
      <c r="B27" t="s">
        <v>3</v>
      </c>
      <c r="C27">
        <v>64</v>
      </c>
      <c r="D27">
        <v>64</v>
      </c>
      <c r="E27">
        <v>14</v>
      </c>
      <c r="F27">
        <v>14</v>
      </c>
      <c r="I27" s="2"/>
      <c r="J27" s="2">
        <f t="shared" si="0"/>
        <v>12544</v>
      </c>
      <c r="K27" s="2">
        <f t="shared" si="1"/>
        <v>12544</v>
      </c>
      <c r="L27" s="2">
        <f>D27*F27*F27</f>
        <v>12544</v>
      </c>
    </row>
    <row r="28" spans="1:12" x14ac:dyDescent="0.25">
      <c r="A28">
        <v>26</v>
      </c>
      <c r="B28" t="s">
        <v>0</v>
      </c>
      <c r="C28">
        <v>64</v>
      </c>
      <c r="D28">
        <v>128</v>
      </c>
      <c r="E28">
        <v>14</v>
      </c>
      <c r="F28">
        <v>14</v>
      </c>
      <c r="G28">
        <v>3</v>
      </c>
      <c r="H28">
        <v>1</v>
      </c>
      <c r="I28" s="2">
        <f>C28*D28*G28*G28</f>
        <v>73728</v>
      </c>
      <c r="J28" s="2">
        <f t="shared" si="0"/>
        <v>12544</v>
      </c>
      <c r="K28" s="2">
        <f t="shared" si="1"/>
        <v>25088</v>
      </c>
      <c r="L28" s="2">
        <f>C28*D28*G28*G28*F28*F28</f>
        <v>14450688</v>
      </c>
    </row>
    <row r="29" spans="1:12" x14ac:dyDescent="0.25">
      <c r="A29">
        <v>27</v>
      </c>
      <c r="B29" t="s">
        <v>1</v>
      </c>
      <c r="C29">
        <v>128</v>
      </c>
      <c r="D29">
        <v>128</v>
      </c>
      <c r="E29">
        <v>14</v>
      </c>
      <c r="F29">
        <v>14</v>
      </c>
      <c r="I29" s="2">
        <f>D29</f>
        <v>128</v>
      </c>
      <c r="J29" s="2">
        <f t="shared" si="0"/>
        <v>25088</v>
      </c>
      <c r="K29" s="2">
        <f t="shared" si="1"/>
        <v>25088</v>
      </c>
      <c r="L29" s="2">
        <f>D29*F29*F29</f>
        <v>25088</v>
      </c>
    </row>
    <row r="30" spans="1:12" x14ac:dyDescent="0.25">
      <c r="A30">
        <v>28</v>
      </c>
      <c r="B30" t="s">
        <v>2</v>
      </c>
      <c r="C30">
        <v>128</v>
      </c>
      <c r="D30">
        <v>128</v>
      </c>
      <c r="E30">
        <v>14</v>
      </c>
      <c r="F30">
        <v>14</v>
      </c>
      <c r="I30" s="2"/>
      <c r="J30" s="2">
        <f t="shared" si="0"/>
        <v>25088</v>
      </c>
      <c r="K30" s="2">
        <f t="shared" si="1"/>
        <v>25088</v>
      </c>
      <c r="L30" s="2">
        <f>D30*F30*F30</f>
        <v>25088</v>
      </c>
    </row>
    <row r="31" spans="1:12" x14ac:dyDescent="0.25">
      <c r="A31">
        <v>29</v>
      </c>
      <c r="B31" t="s">
        <v>3</v>
      </c>
      <c r="C31">
        <v>128</v>
      </c>
      <c r="D31">
        <v>128</v>
      </c>
      <c r="E31">
        <v>14</v>
      </c>
      <c r="F31">
        <v>14</v>
      </c>
      <c r="I31" s="2"/>
      <c r="J31" s="2">
        <f t="shared" si="0"/>
        <v>25088</v>
      </c>
      <c r="K31" s="2">
        <f t="shared" si="1"/>
        <v>25088</v>
      </c>
      <c r="L31" s="2">
        <f>D31*F31*F31</f>
        <v>25088</v>
      </c>
    </row>
    <row r="32" spans="1:12" x14ac:dyDescent="0.25">
      <c r="A32">
        <v>30</v>
      </c>
      <c r="B32" t="s">
        <v>0</v>
      </c>
      <c r="C32">
        <v>128</v>
      </c>
      <c r="D32">
        <v>128</v>
      </c>
      <c r="E32">
        <v>14</v>
      </c>
      <c r="F32">
        <v>14</v>
      </c>
      <c r="G32">
        <v>3</v>
      </c>
      <c r="H32">
        <v>1</v>
      </c>
      <c r="I32" s="2">
        <f>C32*D32*G32*G32</f>
        <v>147456</v>
      </c>
      <c r="J32" s="2">
        <f t="shared" si="0"/>
        <v>25088</v>
      </c>
      <c r="K32" s="2">
        <f t="shared" si="1"/>
        <v>25088</v>
      </c>
      <c r="L32" s="2">
        <f>C32*D32*G32*G32*F32*F32</f>
        <v>28901376</v>
      </c>
    </row>
    <row r="33" spans="1:12" x14ac:dyDescent="0.25">
      <c r="A33">
        <v>31</v>
      </c>
      <c r="B33" t="s">
        <v>1</v>
      </c>
      <c r="C33">
        <v>128</v>
      </c>
      <c r="D33">
        <v>128</v>
      </c>
      <c r="E33">
        <v>14</v>
      </c>
      <c r="F33">
        <v>14</v>
      </c>
      <c r="I33" s="2">
        <f>D33</f>
        <v>128</v>
      </c>
      <c r="J33" s="2">
        <f t="shared" si="0"/>
        <v>25088</v>
      </c>
      <c r="K33" s="2">
        <f t="shared" si="1"/>
        <v>25088</v>
      </c>
      <c r="L33" s="2">
        <f>D33*F33*F33</f>
        <v>25088</v>
      </c>
    </row>
    <row r="34" spans="1:12" x14ac:dyDescent="0.25">
      <c r="A34">
        <v>32</v>
      </c>
      <c r="B34" t="s">
        <v>2</v>
      </c>
      <c r="C34">
        <v>128</v>
      </c>
      <c r="D34">
        <v>128</v>
      </c>
      <c r="E34">
        <v>14</v>
      </c>
      <c r="F34">
        <v>14</v>
      </c>
      <c r="I34" s="2"/>
      <c r="J34" s="2">
        <f t="shared" ref="J34:J60" si="2">C34*E34*E34</f>
        <v>25088</v>
      </c>
      <c r="K34" s="2">
        <f t="shared" ref="K34:K60" si="3">D34*F34*F34</f>
        <v>25088</v>
      </c>
      <c r="L34" s="2">
        <f>D34*F34*F34</f>
        <v>25088</v>
      </c>
    </row>
    <row r="35" spans="1:12" x14ac:dyDescent="0.25">
      <c r="A35">
        <v>33</v>
      </c>
      <c r="B35" t="s">
        <v>3</v>
      </c>
      <c r="C35">
        <v>128</v>
      </c>
      <c r="D35">
        <v>128</v>
      </c>
      <c r="E35">
        <v>14</v>
      </c>
      <c r="F35">
        <v>14</v>
      </c>
      <c r="I35" s="2"/>
      <c r="J35" s="2">
        <f t="shared" si="2"/>
        <v>25088</v>
      </c>
      <c r="K35" s="2">
        <f t="shared" si="3"/>
        <v>25088</v>
      </c>
      <c r="L35" s="2">
        <f>D35*F35*F35</f>
        <v>25088</v>
      </c>
    </row>
    <row r="36" spans="1:12" x14ac:dyDescent="0.25">
      <c r="A36">
        <v>34</v>
      </c>
      <c r="B36" t="s">
        <v>0</v>
      </c>
      <c r="C36">
        <v>128</v>
      </c>
      <c r="D36">
        <v>128</v>
      </c>
      <c r="E36">
        <v>14</v>
      </c>
      <c r="F36">
        <v>14</v>
      </c>
      <c r="G36">
        <v>3</v>
      </c>
      <c r="H36">
        <v>1</v>
      </c>
      <c r="I36" s="2">
        <f>C36*D36*G36*G36</f>
        <v>147456</v>
      </c>
      <c r="J36" s="2">
        <f t="shared" si="2"/>
        <v>25088</v>
      </c>
      <c r="K36" s="2">
        <f t="shared" si="3"/>
        <v>25088</v>
      </c>
      <c r="L36" s="2">
        <f>C36*D36*G36*G36*F36*F36</f>
        <v>28901376</v>
      </c>
    </row>
    <row r="37" spans="1:12" x14ac:dyDescent="0.25">
      <c r="A37">
        <v>35</v>
      </c>
      <c r="B37" t="s">
        <v>1</v>
      </c>
      <c r="C37">
        <v>128</v>
      </c>
      <c r="D37">
        <v>128</v>
      </c>
      <c r="E37">
        <v>14</v>
      </c>
      <c r="F37">
        <v>14</v>
      </c>
      <c r="I37" s="2">
        <f>D37</f>
        <v>128</v>
      </c>
      <c r="J37" s="2">
        <f t="shared" si="2"/>
        <v>25088</v>
      </c>
      <c r="K37" s="2">
        <f t="shared" si="3"/>
        <v>25088</v>
      </c>
      <c r="L37" s="2">
        <f>D37*F37*F37</f>
        <v>25088</v>
      </c>
    </row>
    <row r="38" spans="1:12" x14ac:dyDescent="0.25">
      <c r="A38">
        <v>36</v>
      </c>
      <c r="B38" t="s">
        <v>2</v>
      </c>
      <c r="C38">
        <v>128</v>
      </c>
      <c r="D38">
        <v>128</v>
      </c>
      <c r="E38">
        <v>14</v>
      </c>
      <c r="F38">
        <v>14</v>
      </c>
      <c r="I38" s="2"/>
      <c r="J38" s="2">
        <f t="shared" si="2"/>
        <v>25088</v>
      </c>
      <c r="K38" s="2">
        <f t="shared" si="3"/>
        <v>25088</v>
      </c>
      <c r="L38" s="2">
        <f>D38*F38*F38</f>
        <v>25088</v>
      </c>
    </row>
    <row r="39" spans="1:12" x14ac:dyDescent="0.25">
      <c r="A39">
        <v>37</v>
      </c>
      <c r="B39" t="s">
        <v>3</v>
      </c>
      <c r="C39">
        <v>128</v>
      </c>
      <c r="D39">
        <v>128</v>
      </c>
      <c r="E39">
        <v>14</v>
      </c>
      <c r="F39">
        <v>14</v>
      </c>
      <c r="I39" s="2"/>
      <c r="J39" s="2">
        <f t="shared" si="2"/>
        <v>25088</v>
      </c>
      <c r="K39" s="2">
        <f t="shared" si="3"/>
        <v>25088</v>
      </c>
      <c r="L39" s="2">
        <f>D39*F39*F39</f>
        <v>25088</v>
      </c>
    </row>
    <row r="40" spans="1:12" x14ac:dyDescent="0.25">
      <c r="A40">
        <v>38</v>
      </c>
      <c r="B40" t="s">
        <v>0</v>
      </c>
      <c r="C40">
        <v>128</v>
      </c>
      <c r="D40">
        <v>256</v>
      </c>
      <c r="E40">
        <v>14</v>
      </c>
      <c r="F40">
        <v>14</v>
      </c>
      <c r="G40">
        <v>3</v>
      </c>
      <c r="H40">
        <v>1</v>
      </c>
      <c r="I40" s="2">
        <f>C40*D40*G40*G40</f>
        <v>294912</v>
      </c>
      <c r="J40" s="2">
        <f t="shared" si="2"/>
        <v>25088</v>
      </c>
      <c r="K40" s="2">
        <f t="shared" si="3"/>
        <v>50176</v>
      </c>
      <c r="L40" s="2">
        <f>C40*D40*G40*G40*F40*F40</f>
        <v>57802752</v>
      </c>
    </row>
    <row r="41" spans="1:12" x14ac:dyDescent="0.25">
      <c r="A41">
        <v>39</v>
      </c>
      <c r="B41" t="s">
        <v>1</v>
      </c>
      <c r="C41">
        <v>256</v>
      </c>
      <c r="D41">
        <v>256</v>
      </c>
      <c r="E41">
        <v>14</v>
      </c>
      <c r="F41">
        <v>14</v>
      </c>
      <c r="I41" s="2">
        <f>D41</f>
        <v>256</v>
      </c>
      <c r="J41" s="2">
        <f t="shared" si="2"/>
        <v>50176</v>
      </c>
      <c r="K41" s="2">
        <f t="shared" si="3"/>
        <v>50176</v>
      </c>
      <c r="L41" s="2">
        <f>D41*F41*F41</f>
        <v>50176</v>
      </c>
    </row>
    <row r="42" spans="1:12" x14ac:dyDescent="0.25">
      <c r="A42">
        <v>40</v>
      </c>
      <c r="B42" t="s">
        <v>2</v>
      </c>
      <c r="C42">
        <v>256</v>
      </c>
      <c r="D42">
        <v>256</v>
      </c>
      <c r="E42">
        <v>14</v>
      </c>
      <c r="F42">
        <v>14</v>
      </c>
      <c r="I42" s="2"/>
      <c r="J42" s="2">
        <f t="shared" si="2"/>
        <v>50176</v>
      </c>
      <c r="K42" s="2">
        <f t="shared" si="3"/>
        <v>50176</v>
      </c>
      <c r="L42" s="2">
        <f>D42*F42*F42</f>
        <v>50176</v>
      </c>
    </row>
    <row r="43" spans="1:12" x14ac:dyDescent="0.25">
      <c r="A43">
        <v>41</v>
      </c>
      <c r="B43" t="s">
        <v>3</v>
      </c>
      <c r="C43">
        <v>256</v>
      </c>
      <c r="D43">
        <v>256</v>
      </c>
      <c r="E43">
        <v>14</v>
      </c>
      <c r="F43">
        <v>14</v>
      </c>
      <c r="I43" s="2"/>
      <c r="J43" s="2">
        <f t="shared" si="2"/>
        <v>50176</v>
      </c>
      <c r="K43" s="2">
        <f t="shared" si="3"/>
        <v>50176</v>
      </c>
      <c r="L43" s="2">
        <f>D43*F43*F43</f>
        <v>50176</v>
      </c>
    </row>
    <row r="44" spans="1:12" x14ac:dyDescent="0.25">
      <c r="A44">
        <v>42</v>
      </c>
      <c r="B44" t="s">
        <v>4</v>
      </c>
      <c r="C44">
        <v>256</v>
      </c>
      <c r="D44">
        <v>256</v>
      </c>
      <c r="E44">
        <v>14</v>
      </c>
      <c r="F44">
        <v>7</v>
      </c>
      <c r="G44">
        <v>2</v>
      </c>
      <c r="H44">
        <v>2</v>
      </c>
      <c r="I44" s="2"/>
      <c r="J44" s="2">
        <f t="shared" si="2"/>
        <v>50176</v>
      </c>
      <c r="K44" s="2">
        <f t="shared" si="3"/>
        <v>12544</v>
      </c>
      <c r="L44" s="2">
        <f>D44*G44*G44*F44*F44</f>
        <v>50176</v>
      </c>
    </row>
    <row r="45" spans="1:12" x14ac:dyDescent="0.25">
      <c r="A45">
        <v>43</v>
      </c>
      <c r="B45" t="s">
        <v>3</v>
      </c>
      <c r="C45">
        <v>256</v>
      </c>
      <c r="D45">
        <v>256</v>
      </c>
      <c r="E45">
        <v>7</v>
      </c>
      <c r="F45">
        <v>7</v>
      </c>
      <c r="I45" s="2"/>
      <c r="J45" s="2">
        <f t="shared" si="2"/>
        <v>12544</v>
      </c>
      <c r="K45" s="2">
        <f t="shared" si="3"/>
        <v>12544</v>
      </c>
      <c r="L45" s="2">
        <f>D45*F45*F45</f>
        <v>12544</v>
      </c>
    </row>
    <row r="46" spans="1:12" x14ac:dyDescent="0.25">
      <c r="A46">
        <v>44</v>
      </c>
      <c r="B46" t="s">
        <v>0</v>
      </c>
      <c r="C46">
        <v>256</v>
      </c>
      <c r="D46">
        <v>1024</v>
      </c>
      <c r="E46">
        <v>7</v>
      </c>
      <c r="F46">
        <v>7</v>
      </c>
      <c r="G46">
        <v>1</v>
      </c>
      <c r="H46">
        <v>1</v>
      </c>
      <c r="I46" s="2">
        <f>C46*D46*G46*G46</f>
        <v>262144</v>
      </c>
      <c r="J46" s="2">
        <f t="shared" si="2"/>
        <v>12544</v>
      </c>
      <c r="K46" s="2">
        <f t="shared" si="3"/>
        <v>50176</v>
      </c>
      <c r="L46" s="2">
        <f>C46*D46*G46*G46*F46*F46</f>
        <v>12845056</v>
      </c>
    </row>
    <row r="47" spans="1:12" x14ac:dyDescent="0.25">
      <c r="A47">
        <v>45</v>
      </c>
      <c r="B47" t="s">
        <v>1</v>
      </c>
      <c r="C47">
        <v>1024</v>
      </c>
      <c r="D47">
        <v>1024</v>
      </c>
      <c r="E47">
        <v>7</v>
      </c>
      <c r="F47">
        <v>7</v>
      </c>
      <c r="I47" s="2">
        <f>D47</f>
        <v>1024</v>
      </c>
      <c r="J47" s="2">
        <f t="shared" si="2"/>
        <v>50176</v>
      </c>
      <c r="K47" s="2">
        <f t="shared" si="3"/>
        <v>50176</v>
      </c>
      <c r="L47" s="2">
        <f>D47*F47*F47</f>
        <v>50176</v>
      </c>
    </row>
    <row r="48" spans="1:12" x14ac:dyDescent="0.25">
      <c r="A48">
        <v>46</v>
      </c>
      <c r="B48" t="s">
        <v>2</v>
      </c>
      <c r="C48">
        <v>1024</v>
      </c>
      <c r="D48">
        <v>1024</v>
      </c>
      <c r="E48">
        <v>7</v>
      </c>
      <c r="F48">
        <v>7</v>
      </c>
      <c r="I48" s="2"/>
      <c r="J48" s="2">
        <f t="shared" si="2"/>
        <v>50176</v>
      </c>
      <c r="K48" s="2">
        <f t="shared" si="3"/>
        <v>50176</v>
      </c>
      <c r="L48" s="2">
        <f>D48*F48*F48</f>
        <v>50176</v>
      </c>
    </row>
    <row r="49" spans="1:12" x14ac:dyDescent="0.25">
      <c r="A49">
        <v>47</v>
      </c>
      <c r="B49" t="s">
        <v>3</v>
      </c>
      <c r="C49">
        <v>1024</v>
      </c>
      <c r="D49">
        <v>1024</v>
      </c>
      <c r="E49">
        <v>7</v>
      </c>
      <c r="F49">
        <v>7</v>
      </c>
      <c r="I49" s="2"/>
      <c r="J49" s="2">
        <f t="shared" si="2"/>
        <v>50176</v>
      </c>
      <c r="K49" s="2">
        <f t="shared" si="3"/>
        <v>50176</v>
      </c>
      <c r="L49" s="2">
        <f>D49*F49*F49</f>
        <v>50176</v>
      </c>
    </row>
    <row r="50" spans="1:12" x14ac:dyDescent="0.25">
      <c r="A50">
        <v>48</v>
      </c>
      <c r="B50" t="s">
        <v>0</v>
      </c>
      <c r="C50">
        <v>1024</v>
      </c>
      <c r="D50">
        <v>128</v>
      </c>
      <c r="E50">
        <v>7</v>
      </c>
      <c r="F50">
        <v>7</v>
      </c>
      <c r="G50">
        <v>1</v>
      </c>
      <c r="H50">
        <v>1</v>
      </c>
      <c r="I50" s="2">
        <f>C50*D50*G50*G50</f>
        <v>131072</v>
      </c>
      <c r="J50" s="2">
        <f t="shared" si="2"/>
        <v>50176</v>
      </c>
      <c r="K50" s="2">
        <f t="shared" si="3"/>
        <v>6272</v>
      </c>
      <c r="L50" s="2">
        <f>C50*D50*G50*G50*F50*F50</f>
        <v>6422528</v>
      </c>
    </row>
    <row r="51" spans="1:12" x14ac:dyDescent="0.25">
      <c r="A51">
        <v>49</v>
      </c>
      <c r="B51" t="s">
        <v>1</v>
      </c>
      <c r="C51">
        <v>128</v>
      </c>
      <c r="D51">
        <v>128</v>
      </c>
      <c r="E51">
        <v>7</v>
      </c>
      <c r="F51">
        <v>7</v>
      </c>
      <c r="I51" s="2">
        <f>D51</f>
        <v>128</v>
      </c>
      <c r="J51" s="2">
        <f t="shared" si="2"/>
        <v>6272</v>
      </c>
      <c r="K51" s="2">
        <f t="shared" si="3"/>
        <v>6272</v>
      </c>
      <c r="L51" s="2">
        <f>D51*F51*F51</f>
        <v>6272</v>
      </c>
    </row>
    <row r="52" spans="1:12" x14ac:dyDescent="0.25">
      <c r="A52">
        <v>50</v>
      </c>
      <c r="B52" t="s">
        <v>2</v>
      </c>
      <c r="C52">
        <v>128</v>
      </c>
      <c r="D52">
        <v>128</v>
      </c>
      <c r="E52">
        <v>7</v>
      </c>
      <c r="F52">
        <v>7</v>
      </c>
      <c r="I52" s="2"/>
      <c r="J52" s="2">
        <f t="shared" si="2"/>
        <v>6272</v>
      </c>
      <c r="K52" s="2">
        <f t="shared" si="3"/>
        <v>6272</v>
      </c>
      <c r="L52" s="2">
        <f>D52*F52*F52</f>
        <v>6272</v>
      </c>
    </row>
    <row r="53" spans="1:12" x14ac:dyDescent="0.25">
      <c r="A53">
        <v>51</v>
      </c>
      <c r="B53" t="s">
        <v>3</v>
      </c>
      <c r="C53">
        <v>128</v>
      </c>
      <c r="D53">
        <v>128</v>
      </c>
      <c r="E53">
        <v>7</v>
      </c>
      <c r="F53">
        <v>7</v>
      </c>
      <c r="I53" s="2"/>
      <c r="J53" s="2">
        <f t="shared" si="2"/>
        <v>6272</v>
      </c>
      <c r="K53" s="2">
        <f t="shared" si="3"/>
        <v>6272</v>
      </c>
      <c r="L53" s="2">
        <f>D53*F53*F53</f>
        <v>6272</v>
      </c>
    </row>
    <row r="54" spans="1:12" x14ac:dyDescent="0.25">
      <c r="A54">
        <v>52</v>
      </c>
      <c r="B54" t="s">
        <v>0</v>
      </c>
      <c r="C54">
        <v>128</v>
      </c>
      <c r="D54">
        <v>128</v>
      </c>
      <c r="E54">
        <v>7</v>
      </c>
      <c r="F54">
        <v>7</v>
      </c>
      <c r="G54">
        <v>3</v>
      </c>
      <c r="H54">
        <v>1</v>
      </c>
      <c r="I54" s="2">
        <f>C54*D54*G54*G54</f>
        <v>147456</v>
      </c>
      <c r="J54" s="2">
        <f t="shared" si="2"/>
        <v>6272</v>
      </c>
      <c r="K54" s="2">
        <f t="shared" si="3"/>
        <v>6272</v>
      </c>
      <c r="L54" s="2">
        <f>C54*D54*G54*G54*F54*F54</f>
        <v>7225344</v>
      </c>
    </row>
    <row r="55" spans="1:12" x14ac:dyDescent="0.25">
      <c r="A55">
        <v>53</v>
      </c>
      <c r="B55" t="s">
        <v>1</v>
      </c>
      <c r="C55">
        <v>128</v>
      </c>
      <c r="D55">
        <v>128</v>
      </c>
      <c r="E55">
        <v>7</v>
      </c>
      <c r="F55">
        <v>7</v>
      </c>
      <c r="I55" s="2">
        <f>D55</f>
        <v>128</v>
      </c>
      <c r="J55" s="2">
        <f t="shared" si="2"/>
        <v>6272</v>
      </c>
      <c r="K55" s="2">
        <f t="shared" si="3"/>
        <v>6272</v>
      </c>
      <c r="L55" s="2">
        <f>D55*F55*F55</f>
        <v>6272</v>
      </c>
    </row>
    <row r="56" spans="1:12" x14ac:dyDescent="0.25">
      <c r="A56">
        <v>54</v>
      </c>
      <c r="B56" t="s">
        <v>2</v>
      </c>
      <c r="C56">
        <v>128</v>
      </c>
      <c r="D56">
        <v>128</v>
      </c>
      <c r="E56">
        <v>7</v>
      </c>
      <c r="F56">
        <v>7</v>
      </c>
      <c r="I56" s="2"/>
      <c r="J56" s="2">
        <f t="shared" si="2"/>
        <v>6272</v>
      </c>
      <c r="K56" s="2">
        <f t="shared" si="3"/>
        <v>6272</v>
      </c>
      <c r="L56" s="2">
        <f>D56*F56*F56</f>
        <v>6272</v>
      </c>
    </row>
    <row r="57" spans="1:12" x14ac:dyDescent="0.25">
      <c r="A57">
        <v>55</v>
      </c>
      <c r="B57" t="s">
        <v>3</v>
      </c>
      <c r="C57">
        <v>128</v>
      </c>
      <c r="D57">
        <v>128</v>
      </c>
      <c r="E57">
        <v>7</v>
      </c>
      <c r="F57">
        <v>7</v>
      </c>
      <c r="I57" s="2"/>
      <c r="J57" s="2">
        <f t="shared" si="2"/>
        <v>6272</v>
      </c>
      <c r="K57" s="2">
        <f t="shared" si="3"/>
        <v>6272</v>
      </c>
      <c r="L57" s="2">
        <f>D57*F57*F57</f>
        <v>6272</v>
      </c>
    </row>
    <row r="58" spans="1:12" x14ac:dyDescent="0.25">
      <c r="A58" t="s">
        <v>5</v>
      </c>
      <c r="B58" t="s">
        <v>4</v>
      </c>
      <c r="C58">
        <v>128</v>
      </c>
      <c r="D58">
        <v>128</v>
      </c>
      <c r="E58">
        <v>7</v>
      </c>
      <c r="F58" s="1">
        <v>1</v>
      </c>
      <c r="G58">
        <v>7</v>
      </c>
      <c r="H58">
        <v>7</v>
      </c>
      <c r="I58" s="2"/>
      <c r="J58" s="2">
        <f t="shared" si="2"/>
        <v>6272</v>
      </c>
      <c r="K58" s="2">
        <f t="shared" si="3"/>
        <v>128</v>
      </c>
      <c r="L58" s="2">
        <f>D58*G58*G58*F58*F58</f>
        <v>6272</v>
      </c>
    </row>
    <row r="59" spans="1:12" x14ac:dyDescent="0.25">
      <c r="A59" t="s">
        <v>5</v>
      </c>
      <c r="B59" t="s">
        <v>3</v>
      </c>
      <c r="C59">
        <v>128</v>
      </c>
      <c r="D59">
        <v>128</v>
      </c>
      <c r="E59" s="1">
        <v>1</v>
      </c>
      <c r="F59" s="1">
        <v>1</v>
      </c>
      <c r="I59" s="2"/>
      <c r="J59" s="2">
        <f t="shared" si="2"/>
        <v>128</v>
      </c>
      <c r="K59" s="2">
        <f t="shared" si="3"/>
        <v>128</v>
      </c>
      <c r="L59" s="2">
        <f>D59*F59*F59</f>
        <v>128</v>
      </c>
    </row>
    <row r="60" spans="1:12" x14ac:dyDescent="0.25">
      <c r="A60" t="s">
        <v>6</v>
      </c>
      <c r="B60" t="s">
        <v>7</v>
      </c>
      <c r="C60">
        <v>128</v>
      </c>
      <c r="D60">
        <v>1000</v>
      </c>
      <c r="E60" s="1">
        <v>1</v>
      </c>
      <c r="F60" s="1">
        <v>1</v>
      </c>
      <c r="I60" s="2">
        <f>C60*D60</f>
        <v>128000</v>
      </c>
      <c r="J60" s="2">
        <f t="shared" si="2"/>
        <v>128</v>
      </c>
      <c r="K60" s="2">
        <f t="shared" si="3"/>
        <v>1000</v>
      </c>
      <c r="L60" s="2">
        <f>C60*D60*F60*F60</f>
        <v>128000</v>
      </c>
    </row>
    <row r="61" spans="1:12" x14ac:dyDescent="0.25">
      <c r="I61" s="2"/>
      <c r="J61" s="2"/>
      <c r="K61" s="2"/>
      <c r="L61" s="2"/>
    </row>
    <row r="62" spans="1:12" x14ac:dyDescent="0.25">
      <c r="I62" s="2"/>
      <c r="J62" s="2"/>
      <c r="K62" s="2"/>
      <c r="L62" s="2"/>
    </row>
    <row r="63" spans="1:12" x14ac:dyDescent="0.25">
      <c r="I63" s="2"/>
      <c r="J63" s="2"/>
      <c r="K63" s="2"/>
      <c r="L63" s="2"/>
    </row>
    <row r="64" spans="1:12" x14ac:dyDescent="0.25">
      <c r="I64" s="2"/>
      <c r="J64" s="2"/>
      <c r="K64" s="2"/>
      <c r="L64" s="2"/>
    </row>
    <row r="65" spans="9:12" x14ac:dyDescent="0.25">
      <c r="I65" s="2"/>
      <c r="J65" s="2"/>
      <c r="K65" s="2"/>
      <c r="L65" s="2"/>
    </row>
    <row r="66" spans="9:12" x14ac:dyDescent="0.25">
      <c r="I66" s="2"/>
      <c r="J66" s="2"/>
      <c r="K66" s="2"/>
      <c r="L66" s="2"/>
    </row>
    <row r="67" spans="9:12" x14ac:dyDescent="0.25">
      <c r="I67" s="2"/>
      <c r="J67" s="2"/>
      <c r="K67" s="2"/>
      <c r="L67" s="2"/>
    </row>
    <row r="68" spans="9:12" x14ac:dyDescent="0.25">
      <c r="I68" s="2"/>
      <c r="J68" s="2"/>
      <c r="K68" s="2"/>
      <c r="L68" s="2"/>
    </row>
    <row r="69" spans="9:12" x14ac:dyDescent="0.25">
      <c r="I69" s="2"/>
      <c r="J69" s="2"/>
      <c r="K69" s="2"/>
      <c r="L69" s="2"/>
    </row>
    <row r="70" spans="9:12" x14ac:dyDescent="0.25">
      <c r="I70" s="2"/>
      <c r="J70" s="2"/>
      <c r="K70" s="2"/>
      <c r="L70" s="2"/>
    </row>
    <row r="71" spans="9:12" x14ac:dyDescent="0.25">
      <c r="I71" s="2"/>
      <c r="J71" s="2"/>
      <c r="K71" s="2"/>
      <c r="L71" s="2"/>
    </row>
    <row r="72" spans="9:12" x14ac:dyDescent="0.25">
      <c r="I72" s="2"/>
      <c r="J72" s="2"/>
      <c r="K72" s="2"/>
      <c r="L72" s="2"/>
    </row>
    <row r="73" spans="9:12" x14ac:dyDescent="0.25">
      <c r="I73" s="2"/>
      <c r="J73" s="2"/>
      <c r="K73" s="2"/>
      <c r="L73" s="2"/>
    </row>
    <row r="74" spans="9:12" x14ac:dyDescent="0.25">
      <c r="I74" s="2"/>
      <c r="J74" s="2"/>
      <c r="K74" s="2"/>
      <c r="L74" s="2"/>
    </row>
    <row r="75" spans="9:12" x14ac:dyDescent="0.25">
      <c r="I75" s="2"/>
      <c r="J75" s="2"/>
      <c r="K75" s="2"/>
      <c r="L75" s="2"/>
    </row>
    <row r="76" spans="9:12" x14ac:dyDescent="0.25">
      <c r="I76" s="2"/>
      <c r="J76" s="2"/>
      <c r="K76" s="2"/>
      <c r="L76" s="2"/>
    </row>
    <row r="77" spans="9:12" x14ac:dyDescent="0.25">
      <c r="I77" s="2"/>
      <c r="J77" s="2"/>
      <c r="K77" s="2"/>
      <c r="L77" s="2"/>
    </row>
    <row r="78" spans="9:12" x14ac:dyDescent="0.25">
      <c r="I78" s="2"/>
      <c r="J78" s="2"/>
      <c r="K78" s="2"/>
      <c r="L78" s="2"/>
    </row>
    <row r="79" spans="9:12" x14ac:dyDescent="0.25">
      <c r="I79" s="2"/>
      <c r="J79" s="2"/>
      <c r="K79" s="2"/>
      <c r="L79" s="2"/>
    </row>
    <row r="80" spans="9:12" x14ac:dyDescent="0.25">
      <c r="I80" s="2"/>
      <c r="J80" s="2"/>
      <c r="K80" s="2"/>
      <c r="L80" s="2"/>
    </row>
  </sheetData>
  <conditionalFormatting sqref="I2:K60">
    <cfRule type="colorScale" priority="1">
      <colorScale>
        <cfvo type="min"/>
        <cfvo type="max"/>
        <color rgb="FFFCFCFF"/>
        <color theme="4"/>
      </colorScale>
    </cfRule>
  </conditionalFormatting>
  <conditionalFormatting sqref="L2:L60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145" zoomScaleNormal="145" workbookViewId="0">
      <selection activeCell="F6" sqref="F6"/>
    </sheetView>
  </sheetViews>
  <sheetFormatPr defaultRowHeight="15" x14ac:dyDescent="0.25"/>
  <cols>
    <col min="1" max="1" width="8.85546875" bestFit="1" customWidth="1"/>
    <col min="2" max="2" width="13.140625" bestFit="1" customWidth="1"/>
    <col min="3" max="3" width="11" bestFit="1" customWidth="1"/>
    <col min="4" max="4" width="12.28515625" bestFit="1" customWidth="1"/>
    <col min="5" max="5" width="6.7109375" bestFit="1" customWidth="1"/>
    <col min="6" max="6" width="8" bestFit="1" customWidth="1"/>
    <col min="7" max="7" width="10.7109375" bestFit="1" customWidth="1"/>
    <col min="8" max="8" width="10.140625" bestFit="1" customWidth="1"/>
    <col min="9" max="9" width="10.5703125" bestFit="1" customWidth="1"/>
    <col min="10" max="10" width="14" bestFit="1" customWidth="1"/>
    <col min="11" max="11" width="15.28515625" bestFit="1" customWidth="1"/>
    <col min="12" max="12" width="11.7109375" bestFit="1" customWidth="1"/>
    <col min="13" max="13" width="5.42578125" bestFit="1" customWidth="1"/>
    <col min="14" max="14" width="6.42578125" bestFit="1" customWidth="1"/>
    <col min="15" max="15" width="2" bestFit="1" customWidth="1"/>
    <col min="16" max="16" width="2.7109375" bestFit="1" customWidth="1"/>
    <col min="17" max="17" width="5.42578125" bestFit="1" customWidth="1"/>
  </cols>
  <sheetData>
    <row r="1" spans="1:12" x14ac:dyDescent="0.25"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</row>
    <row r="2" spans="1:12" x14ac:dyDescent="0.25">
      <c r="A2">
        <v>0</v>
      </c>
      <c r="B2" t="s">
        <v>0</v>
      </c>
      <c r="C2">
        <v>3</v>
      </c>
      <c r="D2">
        <v>32</v>
      </c>
      <c r="E2">
        <v>224</v>
      </c>
      <c r="F2">
        <v>112</v>
      </c>
      <c r="G2">
        <v>3</v>
      </c>
      <c r="H2">
        <v>2</v>
      </c>
      <c r="I2" s="2">
        <f t="shared" ref="I2:I7" si="0">C2*D2*G2*G2</f>
        <v>864</v>
      </c>
      <c r="J2" s="2">
        <f t="shared" ref="J2:J18" si="1">C2*E2*E2</f>
        <v>150528</v>
      </c>
      <c r="K2" s="2">
        <f t="shared" ref="K2:K18" si="2">D2*F2*F2</f>
        <v>401408</v>
      </c>
      <c r="L2" s="2">
        <f t="shared" ref="L2:L7" si="3">C2*D2*G2*G2*F2*F2</f>
        <v>10838016</v>
      </c>
    </row>
    <row r="3" spans="1:12" x14ac:dyDescent="0.25">
      <c r="A3">
        <v>4</v>
      </c>
      <c r="B3" t="s">
        <v>0</v>
      </c>
      <c r="C3">
        <v>32</v>
      </c>
      <c r="D3">
        <v>64</v>
      </c>
      <c r="E3">
        <v>112</v>
      </c>
      <c r="F3">
        <v>56</v>
      </c>
      <c r="G3">
        <v>3</v>
      </c>
      <c r="H3">
        <v>2</v>
      </c>
      <c r="I3" s="2">
        <f t="shared" si="0"/>
        <v>18432</v>
      </c>
      <c r="J3" s="2">
        <f t="shared" si="1"/>
        <v>401408</v>
      </c>
      <c r="K3" s="2">
        <f t="shared" si="2"/>
        <v>200704</v>
      </c>
      <c r="L3" s="2">
        <f t="shared" si="3"/>
        <v>57802752</v>
      </c>
    </row>
    <row r="4" spans="1:12" x14ac:dyDescent="0.25">
      <c r="A4">
        <v>8</v>
      </c>
      <c r="B4" t="s">
        <v>0</v>
      </c>
      <c r="C4">
        <v>64</v>
      </c>
      <c r="D4">
        <v>64</v>
      </c>
      <c r="E4">
        <v>56</v>
      </c>
      <c r="F4">
        <v>56</v>
      </c>
      <c r="G4">
        <v>3</v>
      </c>
      <c r="H4">
        <v>1</v>
      </c>
      <c r="I4" s="2">
        <f t="shared" si="0"/>
        <v>36864</v>
      </c>
      <c r="J4" s="2">
        <f t="shared" si="1"/>
        <v>200704</v>
      </c>
      <c r="K4" s="2">
        <f t="shared" si="2"/>
        <v>200704</v>
      </c>
      <c r="L4" s="2">
        <f t="shared" si="3"/>
        <v>115605504</v>
      </c>
    </row>
    <row r="5" spans="1:12" x14ac:dyDescent="0.25">
      <c r="A5">
        <v>12</v>
      </c>
      <c r="B5" t="s">
        <v>0</v>
      </c>
      <c r="C5">
        <v>64</v>
      </c>
      <c r="D5">
        <v>64</v>
      </c>
      <c r="E5">
        <v>56</v>
      </c>
      <c r="F5">
        <v>28</v>
      </c>
      <c r="G5">
        <v>3</v>
      </c>
      <c r="H5">
        <v>2</v>
      </c>
      <c r="I5" s="2">
        <f t="shared" si="0"/>
        <v>36864</v>
      </c>
      <c r="J5" s="2">
        <f t="shared" si="1"/>
        <v>200704</v>
      </c>
      <c r="K5" s="2">
        <f t="shared" si="2"/>
        <v>50176</v>
      </c>
      <c r="L5" s="2">
        <f t="shared" si="3"/>
        <v>28901376</v>
      </c>
    </row>
    <row r="6" spans="1:12" x14ac:dyDescent="0.25">
      <c r="A6">
        <v>16</v>
      </c>
      <c r="B6" t="s">
        <v>0</v>
      </c>
      <c r="C6">
        <v>64</v>
      </c>
      <c r="D6">
        <v>64</v>
      </c>
      <c r="E6">
        <v>28</v>
      </c>
      <c r="F6">
        <v>28</v>
      </c>
      <c r="G6">
        <v>3</v>
      </c>
      <c r="H6">
        <v>1</v>
      </c>
      <c r="I6" s="2">
        <f t="shared" si="0"/>
        <v>36864</v>
      </c>
      <c r="J6" s="2">
        <f t="shared" si="1"/>
        <v>50176</v>
      </c>
      <c r="K6" s="2">
        <f t="shared" si="2"/>
        <v>50176</v>
      </c>
      <c r="L6" s="2">
        <f t="shared" si="3"/>
        <v>28901376</v>
      </c>
    </row>
    <row r="7" spans="1:12" x14ac:dyDescent="0.25">
      <c r="A7">
        <v>20</v>
      </c>
      <c r="B7" t="s">
        <v>0</v>
      </c>
      <c r="C7">
        <v>64</v>
      </c>
      <c r="D7">
        <v>64</v>
      </c>
      <c r="E7">
        <v>28</v>
      </c>
      <c r="F7">
        <v>28</v>
      </c>
      <c r="G7">
        <v>3</v>
      </c>
      <c r="H7">
        <v>1</v>
      </c>
      <c r="I7" s="2">
        <f t="shared" si="0"/>
        <v>36864</v>
      </c>
      <c r="J7" s="2">
        <f t="shared" si="1"/>
        <v>50176</v>
      </c>
      <c r="K7" s="2">
        <f t="shared" si="2"/>
        <v>50176</v>
      </c>
      <c r="L7" s="2">
        <f t="shared" si="3"/>
        <v>28901376</v>
      </c>
    </row>
    <row r="8" spans="1:12" x14ac:dyDescent="0.25">
      <c r="A8">
        <v>24</v>
      </c>
      <c r="B8" t="s">
        <v>4</v>
      </c>
      <c r="C8">
        <v>64</v>
      </c>
      <c r="D8">
        <v>64</v>
      </c>
      <c r="E8">
        <v>28</v>
      </c>
      <c r="F8">
        <v>14</v>
      </c>
      <c r="G8">
        <v>2</v>
      </c>
      <c r="H8">
        <v>2</v>
      </c>
      <c r="I8" s="2"/>
      <c r="J8" s="2">
        <f t="shared" si="1"/>
        <v>50176</v>
      </c>
      <c r="K8" s="2">
        <f t="shared" si="2"/>
        <v>12544</v>
      </c>
      <c r="L8" s="2">
        <f>D8*G8*G8*F8*F8</f>
        <v>50176</v>
      </c>
    </row>
    <row r="9" spans="1:12" x14ac:dyDescent="0.25">
      <c r="A9">
        <v>26</v>
      </c>
      <c r="B9" t="s">
        <v>0</v>
      </c>
      <c r="C9">
        <v>64</v>
      </c>
      <c r="D9">
        <v>128</v>
      </c>
      <c r="E9">
        <v>14</v>
      </c>
      <c r="F9">
        <v>14</v>
      </c>
      <c r="G9">
        <v>3</v>
      </c>
      <c r="H9">
        <v>1</v>
      </c>
      <c r="I9" s="2">
        <f>C9*D9*G9*G9</f>
        <v>73728</v>
      </c>
      <c r="J9" s="2">
        <f t="shared" si="1"/>
        <v>12544</v>
      </c>
      <c r="K9" s="2">
        <f t="shared" si="2"/>
        <v>25088</v>
      </c>
      <c r="L9" s="2">
        <f>C9*D9*G9*G9*F9*F9</f>
        <v>14450688</v>
      </c>
    </row>
    <row r="10" spans="1:12" x14ac:dyDescent="0.25">
      <c r="A10">
        <v>30</v>
      </c>
      <c r="B10" t="s">
        <v>0</v>
      </c>
      <c r="C10">
        <v>128</v>
      </c>
      <c r="D10">
        <v>128</v>
      </c>
      <c r="E10">
        <v>14</v>
      </c>
      <c r="F10">
        <v>14</v>
      </c>
      <c r="G10">
        <v>3</v>
      </c>
      <c r="H10">
        <v>1</v>
      </c>
      <c r="I10" s="2">
        <f>C10*D10*G10*G10</f>
        <v>147456</v>
      </c>
      <c r="J10" s="2">
        <f t="shared" si="1"/>
        <v>25088</v>
      </c>
      <c r="K10" s="2">
        <f t="shared" si="2"/>
        <v>25088</v>
      </c>
      <c r="L10" s="2">
        <f>C10*D10*G10*G10*F10*F10</f>
        <v>28901376</v>
      </c>
    </row>
    <row r="11" spans="1:12" x14ac:dyDescent="0.25">
      <c r="A11">
        <v>34</v>
      </c>
      <c r="B11" t="s">
        <v>0</v>
      </c>
      <c r="C11">
        <v>128</v>
      </c>
      <c r="D11">
        <v>128</v>
      </c>
      <c r="E11">
        <v>14</v>
      </c>
      <c r="F11">
        <v>14</v>
      </c>
      <c r="G11">
        <v>3</v>
      </c>
      <c r="H11">
        <v>1</v>
      </c>
      <c r="I11" s="2">
        <f>C11*D11*G11*G11</f>
        <v>147456</v>
      </c>
      <c r="J11" s="2">
        <f t="shared" si="1"/>
        <v>25088</v>
      </c>
      <c r="K11" s="2">
        <f t="shared" si="2"/>
        <v>25088</v>
      </c>
      <c r="L11" s="2">
        <f>C11*D11*G11*G11*F11*F11</f>
        <v>28901376</v>
      </c>
    </row>
    <row r="12" spans="1:12" x14ac:dyDescent="0.25">
      <c r="A12">
        <v>38</v>
      </c>
      <c r="B12" t="s">
        <v>0</v>
      </c>
      <c r="C12">
        <v>128</v>
      </c>
      <c r="D12">
        <v>256</v>
      </c>
      <c r="E12">
        <v>14</v>
      </c>
      <c r="F12">
        <v>14</v>
      </c>
      <c r="G12">
        <v>3</v>
      </c>
      <c r="H12">
        <v>1</v>
      </c>
      <c r="I12" s="2">
        <f>C12*D12*G12*G12</f>
        <v>294912</v>
      </c>
      <c r="J12" s="2">
        <f t="shared" si="1"/>
        <v>25088</v>
      </c>
      <c r="K12" s="2">
        <f t="shared" si="2"/>
        <v>50176</v>
      </c>
      <c r="L12" s="2">
        <f>C12*D12*G12*G12*F12*F12</f>
        <v>57802752</v>
      </c>
    </row>
    <row r="13" spans="1:12" x14ac:dyDescent="0.25">
      <c r="A13">
        <v>42</v>
      </c>
      <c r="B13" t="s">
        <v>4</v>
      </c>
      <c r="C13">
        <v>256</v>
      </c>
      <c r="D13">
        <v>256</v>
      </c>
      <c r="E13">
        <v>14</v>
      </c>
      <c r="F13">
        <v>7</v>
      </c>
      <c r="G13">
        <v>2</v>
      </c>
      <c r="H13">
        <v>2</v>
      </c>
      <c r="I13" s="2"/>
      <c r="J13" s="2">
        <f t="shared" si="1"/>
        <v>50176</v>
      </c>
      <c r="K13" s="2">
        <f t="shared" si="2"/>
        <v>12544</v>
      </c>
      <c r="L13" s="2">
        <f>D13*G13*G13*F13*F13</f>
        <v>50176</v>
      </c>
    </row>
    <row r="14" spans="1:12" x14ac:dyDescent="0.25">
      <c r="A14">
        <v>44</v>
      </c>
      <c r="B14" t="s">
        <v>0</v>
      </c>
      <c r="C14">
        <v>256</v>
      </c>
      <c r="D14">
        <v>1024</v>
      </c>
      <c r="E14">
        <v>7</v>
      </c>
      <c r="F14">
        <v>7</v>
      </c>
      <c r="G14">
        <v>1</v>
      </c>
      <c r="H14">
        <v>1</v>
      </c>
      <c r="I14" s="2">
        <f>C14*D14*G14*G14</f>
        <v>262144</v>
      </c>
      <c r="J14" s="2">
        <f t="shared" si="1"/>
        <v>12544</v>
      </c>
      <c r="K14" s="2">
        <f t="shared" si="2"/>
        <v>50176</v>
      </c>
      <c r="L14" s="2">
        <f>C14*D14*G14*G14*F14*F14</f>
        <v>12845056</v>
      </c>
    </row>
    <row r="15" spans="1:12" x14ac:dyDescent="0.25">
      <c r="A15">
        <v>48</v>
      </c>
      <c r="B15" t="s">
        <v>0</v>
      </c>
      <c r="C15">
        <v>1024</v>
      </c>
      <c r="D15">
        <v>128</v>
      </c>
      <c r="E15">
        <v>7</v>
      </c>
      <c r="F15">
        <v>7</v>
      </c>
      <c r="G15">
        <v>1</v>
      </c>
      <c r="H15">
        <v>1</v>
      </c>
      <c r="I15" s="2">
        <f>C15*D15*G15*G15</f>
        <v>131072</v>
      </c>
      <c r="J15" s="2">
        <f t="shared" si="1"/>
        <v>50176</v>
      </c>
      <c r="K15" s="2">
        <f t="shared" si="2"/>
        <v>6272</v>
      </c>
      <c r="L15" s="2">
        <f>C15*D15*G15*G15*F15*F15</f>
        <v>6422528</v>
      </c>
    </row>
    <row r="16" spans="1:12" x14ac:dyDescent="0.25">
      <c r="A16">
        <v>52</v>
      </c>
      <c r="B16" t="s">
        <v>0</v>
      </c>
      <c r="C16">
        <v>128</v>
      </c>
      <c r="D16">
        <v>128</v>
      </c>
      <c r="E16">
        <v>7</v>
      </c>
      <c r="F16">
        <v>7</v>
      </c>
      <c r="G16">
        <v>3</v>
      </c>
      <c r="H16">
        <v>1</v>
      </c>
      <c r="I16" s="2">
        <f>C16*D16*G16*G16</f>
        <v>147456</v>
      </c>
      <c r="J16" s="2">
        <f t="shared" si="1"/>
        <v>6272</v>
      </c>
      <c r="K16" s="2">
        <f t="shared" si="2"/>
        <v>6272</v>
      </c>
      <c r="L16" s="2">
        <f>C16*D16*G16*G16*F16*F16</f>
        <v>7225344</v>
      </c>
    </row>
    <row r="17" spans="1:12" x14ac:dyDescent="0.25">
      <c r="A17" t="s">
        <v>5</v>
      </c>
      <c r="B17" t="s">
        <v>4</v>
      </c>
      <c r="C17">
        <v>128</v>
      </c>
      <c r="D17">
        <v>128</v>
      </c>
      <c r="E17">
        <v>7</v>
      </c>
      <c r="F17" s="1">
        <v>1</v>
      </c>
      <c r="G17">
        <v>7</v>
      </c>
      <c r="H17">
        <v>7</v>
      </c>
      <c r="I17" s="2"/>
      <c r="J17" s="2">
        <f t="shared" si="1"/>
        <v>6272</v>
      </c>
      <c r="K17" s="2">
        <f t="shared" si="2"/>
        <v>128</v>
      </c>
      <c r="L17" s="2">
        <f>D17*G17*G17*F17*F17</f>
        <v>6272</v>
      </c>
    </row>
    <row r="18" spans="1:12" x14ac:dyDescent="0.25">
      <c r="A18" t="s">
        <v>6</v>
      </c>
      <c r="B18" t="s">
        <v>7</v>
      </c>
      <c r="C18">
        <v>128</v>
      </c>
      <c r="D18">
        <v>1000</v>
      </c>
      <c r="E18" s="1">
        <v>1</v>
      </c>
      <c r="F18" s="1">
        <v>1</v>
      </c>
      <c r="I18" s="2">
        <f>C18*D18</f>
        <v>128000</v>
      </c>
      <c r="J18" s="2">
        <f t="shared" si="1"/>
        <v>128</v>
      </c>
      <c r="K18" s="2">
        <f t="shared" si="2"/>
        <v>1000</v>
      </c>
      <c r="L18" s="2">
        <f>C18*D18*F18*F18</f>
        <v>128000</v>
      </c>
    </row>
    <row r="19" spans="1:12" x14ac:dyDescent="0.25">
      <c r="I19" s="2"/>
      <c r="J19" s="2"/>
      <c r="K19" s="2"/>
      <c r="L19" s="2"/>
    </row>
    <row r="20" spans="1:12" x14ac:dyDescent="0.25">
      <c r="I20" s="2"/>
      <c r="J20" s="2"/>
      <c r="K20" s="2"/>
      <c r="L20" s="2"/>
    </row>
    <row r="21" spans="1:12" x14ac:dyDescent="0.25">
      <c r="I21" s="2"/>
      <c r="J21" s="2"/>
      <c r="K21" s="2"/>
      <c r="L21" s="2"/>
    </row>
    <row r="22" spans="1:12" x14ac:dyDescent="0.25">
      <c r="I22" s="2"/>
      <c r="J22" s="2"/>
      <c r="K22" s="2"/>
      <c r="L22" s="2"/>
    </row>
    <row r="23" spans="1:12" x14ac:dyDescent="0.25">
      <c r="I23" s="2"/>
      <c r="J23" s="2"/>
      <c r="K23" s="2"/>
      <c r="L23" s="2"/>
    </row>
    <row r="24" spans="1:12" x14ac:dyDescent="0.25">
      <c r="I24" s="2"/>
      <c r="J24" s="2"/>
      <c r="K24" s="2"/>
      <c r="L24" s="2"/>
    </row>
    <row r="25" spans="1:12" x14ac:dyDescent="0.25">
      <c r="I25" s="2"/>
      <c r="J25" s="2"/>
      <c r="K25" s="2"/>
      <c r="L25" s="2"/>
    </row>
    <row r="26" spans="1:12" x14ac:dyDescent="0.25">
      <c r="I26" s="2"/>
      <c r="J26" s="2"/>
      <c r="K26" s="2"/>
      <c r="L26" s="2"/>
    </row>
    <row r="27" spans="1:12" x14ac:dyDescent="0.25">
      <c r="I27" s="2"/>
      <c r="J27" s="2"/>
      <c r="K27" s="2"/>
      <c r="L27" s="2"/>
    </row>
    <row r="28" spans="1:12" x14ac:dyDescent="0.25">
      <c r="I28" s="2"/>
      <c r="J28" s="2"/>
      <c r="K28" s="2"/>
      <c r="L28" s="2"/>
    </row>
    <row r="29" spans="1:12" x14ac:dyDescent="0.25">
      <c r="I29" s="2"/>
      <c r="J29" s="2"/>
      <c r="K29" s="2"/>
      <c r="L29" s="2"/>
    </row>
    <row r="30" spans="1:12" x14ac:dyDescent="0.25">
      <c r="I30" s="2"/>
      <c r="J30" s="2"/>
      <c r="K30" s="2"/>
      <c r="L30" s="2"/>
    </row>
    <row r="31" spans="1:12" x14ac:dyDescent="0.25">
      <c r="I31" s="2"/>
      <c r="J31" s="2"/>
      <c r="K31" s="2"/>
      <c r="L31" s="2"/>
    </row>
    <row r="32" spans="1:12" x14ac:dyDescent="0.25">
      <c r="I32" s="2"/>
      <c r="J32" s="2"/>
      <c r="K32" s="2"/>
      <c r="L32" s="2"/>
    </row>
    <row r="33" spans="9:12" x14ac:dyDescent="0.25">
      <c r="I33" s="2"/>
      <c r="J33" s="2"/>
      <c r="K33" s="2"/>
      <c r="L33" s="2"/>
    </row>
    <row r="34" spans="9:12" x14ac:dyDescent="0.25">
      <c r="I34" s="2"/>
      <c r="J34" s="2"/>
      <c r="K34" s="2"/>
      <c r="L34" s="2"/>
    </row>
    <row r="35" spans="9:12" x14ac:dyDescent="0.25">
      <c r="I35" s="2"/>
      <c r="J35" s="2"/>
      <c r="K35" s="2"/>
      <c r="L35" s="2"/>
    </row>
    <row r="36" spans="9:12" x14ac:dyDescent="0.25">
      <c r="I36" s="2"/>
      <c r="J36" s="2"/>
      <c r="K36" s="2"/>
      <c r="L36" s="2"/>
    </row>
    <row r="37" spans="9:12" x14ac:dyDescent="0.25">
      <c r="I37" s="2"/>
      <c r="J37" s="2"/>
      <c r="K37" s="2"/>
      <c r="L37" s="2"/>
    </row>
    <row r="38" spans="9:12" x14ac:dyDescent="0.25">
      <c r="I38" s="2"/>
      <c r="J38" s="2"/>
      <c r="K38" s="2"/>
      <c r="L38" s="2"/>
    </row>
  </sheetData>
  <conditionalFormatting sqref="I2:K18">
    <cfRule type="colorScale" priority="50">
      <colorScale>
        <cfvo type="min"/>
        <cfvo type="max"/>
        <color rgb="FFFCFCFF"/>
        <color theme="4"/>
      </colorScale>
    </cfRule>
  </conditionalFormatting>
  <conditionalFormatting sqref="L2:L18">
    <cfRule type="colorScale" priority="48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All layers C++</vt:lpstr>
      <vt:lpstr>All layers</vt:lpstr>
      <vt:lpstr>Major layers</vt:lpstr>
      <vt:lpstr>Complexity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bednarek</dc:creator>
  <cp:lastModifiedBy>David Bednárek</cp:lastModifiedBy>
  <dcterms:created xsi:type="dcterms:W3CDTF">2015-06-05T18:19:34Z</dcterms:created>
  <dcterms:modified xsi:type="dcterms:W3CDTF">2026-04-20T13:21:57Z</dcterms:modified>
</cp:coreProperties>
</file>